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'01'!$B$2:$Q$67,'01'!$S$2:$AJ$67</definedName>
  </definedNames>
  <calcPr fullCalcOnLoad="1"/>
</workbook>
</file>

<file path=xl/sharedStrings.xml><?xml version="1.0" encoding="utf-8"?>
<sst xmlns="http://schemas.openxmlformats.org/spreadsheetml/2006/main" count="195" uniqueCount="120">
  <si>
    <t xml:space="preserve"> </t>
  </si>
  <si>
    <t>検挙人員（成人）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</si>
  <si>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</si>
  <si>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</si>
  <si>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</si>
  <si>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</si>
  <si>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</si>
  <si>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</si>
  <si>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</si>
  <si>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</si>
  <si>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</si>
  <si>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</si>
  <si>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</si>
  <si>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</si>
  <si>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</si>
  <si>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</si>
  <si>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</si>
  <si>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</si>
  <si>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</si>
  <si>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</si>
  <si>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１犯</t>
  </si>
  <si>
    <t>２犯</t>
  </si>
  <si>
    <t>３犯</t>
  </si>
  <si>
    <t>４犯</t>
  </si>
  <si>
    <t>５犯以上</t>
  </si>
  <si>
    <t>総数</t>
  </si>
  <si>
    <t>計</t>
  </si>
  <si>
    <t>前科</t>
  </si>
  <si>
    <t>あり    注１）</t>
  </si>
  <si>
    <t>同一罪種の前科１～４犯</t>
  </si>
  <si>
    <t>同一罪種の前科５犯以上</t>
  </si>
  <si>
    <t>計</t>
  </si>
  <si>
    <t>凶悪犯</t>
  </si>
  <si>
    <t>殺人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</si>
  <si>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</si>
  <si>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</si>
  <si>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</si>
  <si>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</si>
  <si>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</si>
  <si>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</si>
  <si>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</si>
  <si>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</si>
  <si>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</si>
  <si>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</si>
  <si>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</si>
  <si>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</si>
  <si>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</si>
  <si>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</si>
  <si>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</si>
  <si>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</si>
  <si>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</si>
  <si>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</si>
  <si>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</si>
  <si>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</si>
  <si>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</si>
  <si>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</si>
  <si>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</si>
  <si>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</si>
  <si>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うち)</t>
  </si>
  <si>
    <t>うち)</t>
  </si>
  <si>
    <t>占有離脱物横領</t>
  </si>
  <si>
    <t>嬰児殺</t>
  </si>
  <si>
    <t>わいせつ</t>
  </si>
  <si>
    <t>うち)</t>
  </si>
  <si>
    <t>うち)</t>
  </si>
  <si>
    <t>公務執行妨害</t>
  </si>
  <si>
    <t>うち)</t>
  </si>
  <si>
    <t>逮捕監禁</t>
  </si>
  <si>
    <t>うち)</t>
  </si>
  <si>
    <t>嬰児殺</t>
  </si>
  <si>
    <t>わいせつ</t>
  </si>
  <si>
    <t>うち)</t>
  </si>
  <si>
    <t>うち)</t>
  </si>
  <si>
    <t>同一罪種
の前科
１犯</t>
  </si>
  <si>
    <t>同一罪種
の前科
なし</t>
  </si>
  <si>
    <t>同一罪種
の前科
２犯</t>
  </si>
  <si>
    <t>同一罪種
の前科
なし
注２）</t>
  </si>
  <si>
    <t>前科
なし</t>
  </si>
  <si>
    <t>同一
罪種の
前科
なし</t>
  </si>
  <si>
    <t>同一罪種
の前科
なし</t>
  </si>
  <si>
    <t>同一罪種
の前科
１犯・
２犯</t>
  </si>
  <si>
    <t>同一罪種
の前科
３犯</t>
  </si>
  <si>
    <t>同一罪種
の前科
１犯～
３犯</t>
  </si>
  <si>
    <t>同一
罪種
の前科
４犯</t>
  </si>
  <si>
    <t xml:space="preserve">            　　　　　前科
  罪  種</t>
  </si>
  <si>
    <t>前科
　　　　　　　　　罪  種</t>
  </si>
  <si>
    <t>刑法犯総数(交通業過を除く)</t>
  </si>
  <si>
    <t>粗暴犯</t>
  </si>
  <si>
    <t>窃盗犯</t>
  </si>
  <si>
    <t>知能犯</t>
  </si>
  <si>
    <t>風俗犯</t>
  </si>
  <si>
    <t>その他の刑法犯</t>
  </si>
  <si>
    <t>　　言渡しを受けたことをいい、その罪に係る事件を検挙した機関が警察であるか否かを問わない。</t>
  </si>
  <si>
    <t>　　　刑の執行猶予の言渡しを取り消されることなくその期間を経過し、刑法第２７条の規定により刑の言渡しの効力が失われた</t>
  </si>
  <si>
    <t>　　場合、恩赦法第３条若しくは第５条の規定により大赦若しくは特赦を受けた場合、又は刑法第３４条の２の規定により刑の言</t>
  </si>
  <si>
    <t>　　渡しの効力が失われた場合であっても、その言渡しは前科としている。</t>
  </si>
  <si>
    <t>検挙２７７</t>
  </si>
  <si>
    <t>検挙２７８</t>
  </si>
  <si>
    <t>47　罪種別   前科数別</t>
  </si>
  <si>
    <t>　２　「同一の罪種の前科」とは、例えば、放火の被疑者が放火の前科を有していた場合のように、被疑者が犯した罪と同一の罪種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</si>
  <si>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</si>
  <si>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</si>
  <si>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</si>
  <si>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</si>
  <si>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</si>
  <si>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</si>
  <si>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</si>
  <si>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</si>
  <si>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</si>
  <si>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</si>
  <si>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</si>
  <si>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１犯</t>
  </si>
  <si>
    <t>２犯</t>
  </si>
  <si>
    <t>３犯</t>
  </si>
  <si>
    <t>４犯</t>
  </si>
  <si>
    <t>５犯以上</t>
  </si>
  <si>
    <t>略取誘拐・人身売買</t>
  </si>
  <si>
    <t>支払用カード偽造</t>
  </si>
  <si>
    <t>　　に属する前科をいう。</t>
  </si>
  <si>
    <t>注１　「前科」とは、過去に何らかの罪（道路交通法を除く。）により確定判決で刑（死刑、懲役、禁錮、罰金、拘留、科料）の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</si>
</sst>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7" fillId="0" borderId="0" xfId="0" applyFont="1" applyFill="1" applyAlignment="1">
      <alignment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176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distributed"/>
    </xf>
    <xf numFmtId="0" fontId="0" fillId="0" borderId="0" xfId="0" applyFill="1" applyAlignment="1">
      <alignment horizontal="center"/>
    </xf>
    <xf numFmtId="176" fontId="9" fillId="0" borderId="14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 locked="0"/>
    </xf>
    <xf numFmtId="176" fontId="9" fillId="0" borderId="13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distributed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8" fillId="0" borderId="13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176" fontId="9" fillId="0" borderId="18" xfId="0" applyNumberFormat="1" applyFon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left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 applyProtection="1">
      <alignment horizontal="distributed" vertical="center" wrapText="1"/>
      <protection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distributed"/>
      <protection/>
    </xf>
    <xf numFmtId="0" fontId="0" fillId="0" borderId="16" xfId="0" applyFill="1" applyBorder="1" applyAlignment="1" applyProtection="1">
      <alignment horizontal="distributed"/>
      <protection/>
    </xf>
    <xf numFmtId="0" fontId="0" fillId="0" borderId="0" xfId="0" applyFill="1" applyBorder="1" applyAlignment="1" quotePrefix="1">
      <alignment horizontal="distributed"/>
    </xf>
    <xf numFmtId="0" fontId="0" fillId="0" borderId="16" xfId="0" applyFill="1" applyBorder="1" applyAlignment="1" quotePrefix="1">
      <alignment horizontal="distributed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Border="1" applyAlignment="1">
      <alignment horizontal="distributed"/>
    </xf>
    <xf numFmtId="0" fontId="10" fillId="0" borderId="16" xfId="0" applyFont="1" applyFill="1" applyBorder="1" applyAlignment="1">
      <alignment horizontal="distributed"/>
    </xf>
    <xf numFmtId="0" fontId="0" fillId="0" borderId="40" xfId="0" applyFill="1" applyBorder="1" applyAlignment="1">
      <alignment horizontal="distributed"/>
    </xf>
    <xf numFmtId="0" fontId="0" fillId="0" borderId="20" xfId="0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85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" sqref="A1:IV16384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8515625" style="1" bestFit="1" customWidth="1"/>
    <col min="9" max="9" width="9.421875" style="1" customWidth="1"/>
    <col min="10" max="11" width="8.00390625" style="1" customWidth="1"/>
    <col min="12" max="12" width="10.00390625" style="1" customWidth="1"/>
    <col min="13" max="13" width="10.140625" style="1" bestFit="1" customWidth="1"/>
    <col min="14" max="14" width="8.140625" style="1" bestFit="1" customWidth="1"/>
    <col min="15" max="17" width="10.140625" style="1" bestFit="1" customWidth="1"/>
    <col min="18" max="18" width="2.8515625" style="1" customWidth="1"/>
    <col min="19" max="19" width="7.00390625" style="1" customWidth="1"/>
    <col min="20" max="20" width="10.00390625" style="1" customWidth="1"/>
    <col min="21" max="22" width="10.00390625" style="1" bestFit="1" customWidth="1"/>
    <col min="23" max="23" width="7.00390625" style="1" customWidth="1"/>
    <col min="24" max="25" width="10.00390625" style="1" bestFit="1" customWidth="1"/>
    <col min="26" max="26" width="8.00390625" style="1" bestFit="1" customWidth="1"/>
    <col min="27" max="27" width="8.00390625" style="1" customWidth="1"/>
    <col min="28" max="28" width="7.00390625" style="1" customWidth="1"/>
    <col min="29" max="30" width="8.00390625" style="1" customWidth="1"/>
    <col min="31" max="35" width="2.8515625" style="1" customWidth="1"/>
    <col min="36" max="36" width="14.421875" style="1" bestFit="1" customWidth="1"/>
    <col min="37" max="16384" width="9.28125" style="1" customWidth="1"/>
  </cols>
  <sheetData>
    <row r="1" spans="1:36" s="2" customFormat="1" ht="9">
      <c r="A1" s="1"/>
      <c r="B1" s="1" t="s">
        <v>96</v>
      </c>
      <c r="C1" s="1"/>
      <c r="D1" s="1"/>
      <c r="E1" s="1"/>
      <c r="F1" s="1"/>
      <c r="G1" s="1"/>
      <c r="S1" s="2" t="s">
        <v>97</v>
      </c>
      <c r="Z1" s="2" t="s">
        <v>0</v>
      </c>
      <c r="AE1" s="1"/>
      <c r="AF1" s="1"/>
      <c r="AG1" s="1"/>
      <c r="AH1" s="1"/>
      <c r="AI1" s="1"/>
      <c r="AJ1" s="1"/>
    </row>
    <row r="2" spans="2:36" s="3" customFormat="1" ht="14.25">
      <c r="B2" s="4"/>
      <c r="C2" s="4"/>
      <c r="D2" s="4"/>
      <c r="E2" s="4"/>
      <c r="F2" s="4"/>
      <c r="G2" s="4"/>
      <c r="H2" s="4"/>
      <c r="I2" s="62" t="s">
        <v>98</v>
      </c>
      <c r="J2" s="62"/>
      <c r="K2" s="62"/>
      <c r="L2" s="62"/>
      <c r="M2" s="62"/>
      <c r="N2" s="62"/>
      <c r="O2" s="62"/>
      <c r="P2" s="62"/>
      <c r="Q2" s="4"/>
      <c r="S2" s="4"/>
      <c r="T2" s="62" t="s">
        <v>1</v>
      </c>
      <c r="U2" s="63"/>
      <c r="V2" s="63"/>
      <c r="W2" s="63"/>
      <c r="X2" s="63"/>
      <c r="Y2" s="63"/>
      <c r="Z2" s="63"/>
      <c r="AA2" s="63"/>
      <c r="AB2" s="63"/>
      <c r="AC2" s="5"/>
      <c r="AD2" s="5"/>
      <c r="AE2" s="5"/>
      <c r="AF2" s="5"/>
      <c r="AG2" s="5"/>
      <c r="AH2" s="5"/>
      <c r="AI2" s="5"/>
      <c r="AJ2" s="5"/>
    </row>
    <row r="3" spans="1:36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1"/>
      <c r="AJ3" s="1"/>
    </row>
    <row r="4" spans="2:36" s="2" customFormat="1" ht="12" customHeight="1">
      <c r="B4" s="78" t="s">
        <v>84</v>
      </c>
      <c r="C4" s="78"/>
      <c r="D4" s="78"/>
      <c r="E4" s="78"/>
      <c r="F4" s="78"/>
      <c r="G4" s="79"/>
      <c r="H4" s="56" t="s">
        <v>25</v>
      </c>
      <c r="I4" s="59" t="s">
        <v>77</v>
      </c>
      <c r="J4" s="66" t="s">
        <v>27</v>
      </c>
      <c r="K4" s="67"/>
      <c r="L4" s="67"/>
      <c r="M4" s="67"/>
      <c r="N4" s="67"/>
      <c r="O4" s="67"/>
      <c r="P4" s="67"/>
      <c r="Q4" s="67"/>
      <c r="R4" s="8"/>
      <c r="S4" s="67" t="s">
        <v>28</v>
      </c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  <c r="AE4" s="91" t="s">
        <v>85</v>
      </c>
      <c r="AF4" s="92"/>
      <c r="AG4" s="92"/>
      <c r="AH4" s="92"/>
      <c r="AI4" s="92"/>
      <c r="AJ4" s="92"/>
    </row>
    <row r="5" spans="2:43" s="2" customFormat="1" ht="9">
      <c r="B5" s="80"/>
      <c r="C5" s="80"/>
      <c r="D5" s="80"/>
      <c r="E5" s="80"/>
      <c r="F5" s="80"/>
      <c r="G5" s="81"/>
      <c r="H5" s="57"/>
      <c r="I5" s="60"/>
      <c r="J5" s="69" t="s">
        <v>26</v>
      </c>
      <c r="K5" s="73" t="s">
        <v>20</v>
      </c>
      <c r="L5" s="74"/>
      <c r="M5" s="75"/>
      <c r="N5" s="73" t="s">
        <v>21</v>
      </c>
      <c r="O5" s="74"/>
      <c r="P5" s="74"/>
      <c r="Q5" s="74"/>
      <c r="R5" s="9"/>
      <c r="S5" s="74" t="s">
        <v>22</v>
      </c>
      <c r="T5" s="74"/>
      <c r="U5" s="74"/>
      <c r="V5" s="75"/>
      <c r="W5" s="73" t="s">
        <v>23</v>
      </c>
      <c r="X5" s="74"/>
      <c r="Y5" s="74"/>
      <c r="Z5" s="75"/>
      <c r="AA5" s="73" t="s">
        <v>24</v>
      </c>
      <c r="AB5" s="74"/>
      <c r="AC5" s="74"/>
      <c r="AD5" s="75"/>
      <c r="AE5" s="93"/>
      <c r="AF5" s="94"/>
      <c r="AG5" s="94"/>
      <c r="AH5" s="94"/>
      <c r="AI5" s="94"/>
      <c r="AJ5" s="94"/>
      <c r="AK5" s="10" t="s">
        <v>100</v>
      </c>
      <c r="AL5" s="10"/>
      <c r="AM5" s="10"/>
      <c r="AN5" s="10"/>
      <c r="AO5" s="10"/>
      <c r="AP5" s="10"/>
      <c r="AQ5" s="10"/>
    </row>
    <row r="6" spans="2:43" s="11" customFormat="1" ht="38.25">
      <c r="B6" s="82"/>
      <c r="C6" s="82"/>
      <c r="D6" s="82"/>
      <c r="E6" s="82"/>
      <c r="F6" s="82"/>
      <c r="G6" s="83"/>
      <c r="H6" s="58"/>
      <c r="I6" s="61"/>
      <c r="J6" s="61"/>
      <c r="K6" s="13" t="s">
        <v>31</v>
      </c>
      <c r="L6" s="14" t="s">
        <v>76</v>
      </c>
      <c r="M6" s="14" t="s">
        <v>73</v>
      </c>
      <c r="N6" s="13" t="s">
        <v>31</v>
      </c>
      <c r="O6" s="14" t="s">
        <v>74</v>
      </c>
      <c r="P6" s="14" t="s">
        <v>73</v>
      </c>
      <c r="Q6" s="14" t="s">
        <v>75</v>
      </c>
      <c r="R6" s="15"/>
      <c r="S6" s="16" t="s">
        <v>31</v>
      </c>
      <c r="T6" s="14" t="s">
        <v>79</v>
      </c>
      <c r="U6" s="14" t="s">
        <v>80</v>
      </c>
      <c r="V6" s="12" t="s">
        <v>81</v>
      </c>
      <c r="W6" s="13" t="s">
        <v>31</v>
      </c>
      <c r="X6" s="14" t="s">
        <v>79</v>
      </c>
      <c r="Y6" s="14" t="s">
        <v>82</v>
      </c>
      <c r="Z6" s="14" t="s">
        <v>83</v>
      </c>
      <c r="AA6" s="13" t="s">
        <v>31</v>
      </c>
      <c r="AB6" s="14" t="s">
        <v>78</v>
      </c>
      <c r="AC6" s="14" t="s">
        <v>29</v>
      </c>
      <c r="AD6" s="14" t="s">
        <v>30</v>
      </c>
      <c r="AE6" s="95"/>
      <c r="AF6" s="96"/>
      <c r="AG6" s="96"/>
      <c r="AH6" s="96"/>
      <c r="AI6" s="96"/>
      <c r="AJ6" s="96"/>
      <c r="AK6" s="17" t="s">
        <v>110</v>
      </c>
      <c r="AL6" s="17" t="s">
        <v>111</v>
      </c>
      <c r="AM6" s="17" t="s">
        <v>112</v>
      </c>
      <c r="AN6" s="17" t="s">
        <v>113</v>
      </c>
      <c r="AO6" s="17" t="s">
        <v>114</v>
      </c>
      <c r="AP6" s="17" t="s">
        <v>115</v>
      </c>
      <c r="AQ6" s="17"/>
    </row>
    <row r="7" spans="2:44" s="18" customFormat="1" ht="15" customHeight="1">
      <c r="B7" s="72" t="s">
        <v>86</v>
      </c>
      <c r="C7" s="72"/>
      <c r="D7" s="72"/>
      <c r="E7" s="72"/>
      <c r="F7" s="72"/>
      <c r="G7" s="76"/>
      <c r="H7" s="19">
        <f>SUM(I7,L7:M7,O7:Q7,T7:V7,X7:Z7,AB7:AD7)</f>
        <v>236774</v>
      </c>
      <c r="I7" s="20">
        <v>170008</v>
      </c>
      <c r="J7" s="19">
        <f>SUM(L7:M7,O7:Q7,T7:V7,X7:Z7,AB7:AD7)</f>
        <v>66766</v>
      </c>
      <c r="K7" s="19">
        <f>SUM(L7:M7)</f>
        <v>26127</v>
      </c>
      <c r="L7" s="20">
        <v>16118</v>
      </c>
      <c r="M7" s="20">
        <v>10009</v>
      </c>
      <c r="N7" s="19">
        <f>SUM(O7:Q7)</f>
        <v>12979</v>
      </c>
      <c r="O7" s="20">
        <v>6293</v>
      </c>
      <c r="P7" s="20">
        <v>3082</v>
      </c>
      <c r="Q7" s="21">
        <v>3604</v>
      </c>
      <c r="R7" s="22"/>
      <c r="S7" s="23">
        <f>SUM(T7:V7)</f>
        <v>7815</v>
      </c>
      <c r="T7" s="21">
        <v>3312</v>
      </c>
      <c r="U7" s="21">
        <v>2876</v>
      </c>
      <c r="V7" s="21">
        <v>1627</v>
      </c>
      <c r="W7" s="19">
        <f>SUM(X7:Z7)</f>
        <v>5205</v>
      </c>
      <c r="X7" s="21">
        <v>2024</v>
      </c>
      <c r="Y7" s="21">
        <v>2318</v>
      </c>
      <c r="Z7" s="21">
        <v>863</v>
      </c>
      <c r="AA7" s="19">
        <f>SUM(AB7:AD7)</f>
        <v>14640</v>
      </c>
      <c r="AB7" s="21">
        <v>4599</v>
      </c>
      <c r="AC7" s="21">
        <v>6247</v>
      </c>
      <c r="AD7" s="21">
        <v>3794</v>
      </c>
      <c r="AE7" s="71" t="s">
        <v>86</v>
      </c>
      <c r="AF7" s="72"/>
      <c r="AG7" s="72"/>
      <c r="AH7" s="72"/>
      <c r="AI7" s="72"/>
      <c r="AJ7" s="72"/>
      <c r="AK7" s="25">
        <f>SUM(I7,J7)-H7</f>
        <v>0</v>
      </c>
      <c r="AL7" s="25">
        <f>SUM(L7:M7)-K7</f>
        <v>0</v>
      </c>
      <c r="AM7" s="25">
        <f>SUM(O7:Q7)-N7</f>
        <v>0</v>
      </c>
      <c r="AN7" s="25">
        <f>SUM(T7:V7)-S7</f>
        <v>0</v>
      </c>
      <c r="AO7" s="25">
        <f>SUM(X7:Z7)-W7</f>
        <v>0</v>
      </c>
      <c r="AP7" s="25">
        <f>SUM(AB7:AD7)-AA7</f>
        <v>0</v>
      </c>
      <c r="AQ7" s="26"/>
      <c r="AR7" s="27"/>
    </row>
    <row r="8" spans="2:44" s="28" customFormat="1" ht="15" customHeight="1">
      <c r="B8" s="29"/>
      <c r="C8" s="55" t="s">
        <v>32</v>
      </c>
      <c r="D8" s="55"/>
      <c r="E8" s="55"/>
      <c r="F8" s="55"/>
      <c r="G8" s="70"/>
      <c r="H8" s="19">
        <f aca="true" t="shared" si="0" ref="H8:H62">SUM(I8,L8:M8,O8:Q8,T8:V8,X8:Z8,AB8:AD8)</f>
        <v>4238</v>
      </c>
      <c r="I8" s="20">
        <v>2587</v>
      </c>
      <c r="J8" s="19">
        <f aca="true" t="shared" si="1" ref="J8:J62">SUM(L8:M8,O8:Q8,T8:V8,X8:Z8,AB8:AD8)</f>
        <v>1651</v>
      </c>
      <c r="K8" s="19">
        <f aca="true" t="shared" si="2" ref="K8:K62">SUM(L8:M8)</f>
        <v>535</v>
      </c>
      <c r="L8" s="20">
        <v>482</v>
      </c>
      <c r="M8" s="20">
        <v>53</v>
      </c>
      <c r="N8" s="19">
        <f aca="true" t="shared" si="3" ref="N8:N62">SUM(O8:Q8)</f>
        <v>273</v>
      </c>
      <c r="O8" s="20">
        <v>235</v>
      </c>
      <c r="P8" s="20">
        <v>27</v>
      </c>
      <c r="Q8" s="19">
        <v>11</v>
      </c>
      <c r="R8" s="32"/>
      <c r="S8" s="23">
        <f aca="true" t="shared" si="4" ref="S8:S62">SUM(T8:V8)</f>
        <v>221</v>
      </c>
      <c r="T8" s="19">
        <v>188</v>
      </c>
      <c r="U8" s="19">
        <v>29</v>
      </c>
      <c r="V8" s="19">
        <v>4</v>
      </c>
      <c r="W8" s="19">
        <f aca="true" t="shared" si="5" ref="W8:W62">SUM(X8:Z8)</f>
        <v>135</v>
      </c>
      <c r="X8" s="19">
        <v>112</v>
      </c>
      <c r="Y8" s="19">
        <v>18</v>
      </c>
      <c r="Z8" s="19">
        <v>5</v>
      </c>
      <c r="AA8" s="19">
        <f aca="true" t="shared" si="6" ref="AA8:AA62">SUM(AB8:AD8)</f>
        <v>487</v>
      </c>
      <c r="AB8" s="19">
        <v>383</v>
      </c>
      <c r="AC8" s="19">
        <v>95</v>
      </c>
      <c r="AD8" s="19">
        <v>9</v>
      </c>
      <c r="AE8" s="33"/>
      <c r="AF8" s="55" t="s">
        <v>32</v>
      </c>
      <c r="AG8" s="55"/>
      <c r="AH8" s="55"/>
      <c r="AI8" s="55"/>
      <c r="AJ8" s="55"/>
      <c r="AK8" s="25">
        <f aca="true" t="shared" si="7" ref="AK8:AK62">SUM(I8,J8)-H8</f>
        <v>0</v>
      </c>
      <c r="AL8" s="25">
        <f aca="true" t="shared" si="8" ref="AL8:AL62">SUM(L8:M8)-K8</f>
        <v>0</v>
      </c>
      <c r="AM8" s="25">
        <f aca="true" t="shared" si="9" ref="AM8:AM62">SUM(O8:Q8)-N8</f>
        <v>0</v>
      </c>
      <c r="AN8" s="25">
        <f aca="true" t="shared" si="10" ref="AN8:AN62">SUM(T8:V8)-S8</f>
        <v>0</v>
      </c>
      <c r="AO8" s="25">
        <f aca="true" t="shared" si="11" ref="AO8:AO62">SUM(X8:Z8)-W8</f>
        <v>0</v>
      </c>
      <c r="AP8" s="25">
        <f aca="true" t="shared" si="12" ref="AP8:AP62">SUM(AB8:AD8)-AA8</f>
        <v>0</v>
      </c>
      <c r="AQ8" s="34"/>
      <c r="AR8" s="34"/>
    </row>
    <row r="9" spans="2:44" s="28" customFormat="1" ht="12" customHeight="1">
      <c r="B9" s="29"/>
      <c r="C9" s="29"/>
      <c r="D9" s="55" t="s">
        <v>33</v>
      </c>
      <c r="E9" s="55"/>
      <c r="F9" s="55"/>
      <c r="G9" s="70"/>
      <c r="H9" s="19">
        <f t="shared" si="0"/>
        <v>956</v>
      </c>
      <c r="I9" s="35">
        <v>635</v>
      </c>
      <c r="J9" s="19">
        <f t="shared" si="1"/>
        <v>321</v>
      </c>
      <c r="K9" s="19">
        <f t="shared" si="2"/>
        <v>90</v>
      </c>
      <c r="L9" s="35">
        <v>84</v>
      </c>
      <c r="M9" s="35">
        <v>6</v>
      </c>
      <c r="N9" s="19">
        <f t="shared" si="3"/>
        <v>63</v>
      </c>
      <c r="O9" s="35">
        <v>58</v>
      </c>
      <c r="P9" s="35">
        <v>5</v>
      </c>
      <c r="Q9" s="36">
        <v>0</v>
      </c>
      <c r="R9" s="32"/>
      <c r="S9" s="23">
        <f t="shared" si="4"/>
        <v>37</v>
      </c>
      <c r="T9" s="36">
        <v>35</v>
      </c>
      <c r="U9" s="36">
        <v>2</v>
      </c>
      <c r="V9" s="36">
        <v>0</v>
      </c>
      <c r="W9" s="19">
        <f t="shared" si="5"/>
        <v>28</v>
      </c>
      <c r="X9" s="36">
        <v>25</v>
      </c>
      <c r="Y9" s="36">
        <v>3</v>
      </c>
      <c r="Z9" s="36">
        <v>0</v>
      </c>
      <c r="AA9" s="19">
        <f t="shared" si="6"/>
        <v>103</v>
      </c>
      <c r="AB9" s="36">
        <v>91</v>
      </c>
      <c r="AC9" s="36">
        <v>11</v>
      </c>
      <c r="AD9" s="36">
        <v>1</v>
      </c>
      <c r="AE9" s="33"/>
      <c r="AF9" s="30"/>
      <c r="AG9" s="55" t="s">
        <v>33</v>
      </c>
      <c r="AH9" s="55"/>
      <c r="AI9" s="55"/>
      <c r="AJ9" s="55"/>
      <c r="AK9" s="25">
        <f t="shared" si="7"/>
        <v>0</v>
      </c>
      <c r="AL9" s="25">
        <f t="shared" si="8"/>
        <v>0</v>
      </c>
      <c r="AM9" s="25">
        <f t="shared" si="9"/>
        <v>0</v>
      </c>
      <c r="AN9" s="25">
        <f t="shared" si="10"/>
        <v>0</v>
      </c>
      <c r="AO9" s="25">
        <f t="shared" si="11"/>
        <v>0</v>
      </c>
      <c r="AP9" s="25">
        <f t="shared" si="12"/>
        <v>0</v>
      </c>
      <c r="AQ9" s="34"/>
      <c r="AR9" s="34"/>
    </row>
    <row r="10" spans="2:44" s="28" customFormat="1" ht="12" customHeight="1">
      <c r="B10" s="29"/>
      <c r="C10" s="29"/>
      <c r="D10" s="29"/>
      <c r="E10" s="55" t="s">
        <v>2</v>
      </c>
      <c r="F10" s="55"/>
      <c r="G10" s="70"/>
      <c r="H10" s="19">
        <f t="shared" si="0"/>
        <v>914</v>
      </c>
      <c r="I10" s="37">
        <v>606</v>
      </c>
      <c r="J10" s="19">
        <f t="shared" si="1"/>
        <v>308</v>
      </c>
      <c r="K10" s="19">
        <f t="shared" si="2"/>
        <v>85</v>
      </c>
      <c r="L10" s="37">
        <v>79</v>
      </c>
      <c r="M10" s="37">
        <v>6</v>
      </c>
      <c r="N10" s="19">
        <f t="shared" si="3"/>
        <v>61</v>
      </c>
      <c r="O10" s="37">
        <v>56</v>
      </c>
      <c r="P10" s="37">
        <v>5</v>
      </c>
      <c r="Q10" s="38">
        <v>0</v>
      </c>
      <c r="R10" s="32"/>
      <c r="S10" s="23">
        <f t="shared" si="4"/>
        <v>37</v>
      </c>
      <c r="T10" s="38">
        <v>35</v>
      </c>
      <c r="U10" s="38">
        <v>2</v>
      </c>
      <c r="V10" s="38">
        <v>0</v>
      </c>
      <c r="W10" s="19">
        <f t="shared" si="5"/>
        <v>28</v>
      </c>
      <c r="X10" s="38">
        <v>25</v>
      </c>
      <c r="Y10" s="38">
        <v>3</v>
      </c>
      <c r="Z10" s="38">
        <v>0</v>
      </c>
      <c r="AA10" s="19">
        <f t="shared" si="6"/>
        <v>97</v>
      </c>
      <c r="AB10" s="38">
        <v>86</v>
      </c>
      <c r="AC10" s="38">
        <v>10</v>
      </c>
      <c r="AD10" s="38">
        <v>1</v>
      </c>
      <c r="AE10" s="33"/>
      <c r="AF10" s="30"/>
      <c r="AG10" s="30"/>
      <c r="AH10" s="55" t="s">
        <v>2</v>
      </c>
      <c r="AI10" s="55"/>
      <c r="AJ10" s="55"/>
      <c r="AK10" s="25">
        <f t="shared" si="7"/>
        <v>0</v>
      </c>
      <c r="AL10" s="25">
        <f t="shared" si="8"/>
        <v>0</v>
      </c>
      <c r="AM10" s="25">
        <f t="shared" si="9"/>
        <v>0</v>
      </c>
      <c r="AN10" s="25">
        <f t="shared" si="10"/>
        <v>0</v>
      </c>
      <c r="AO10" s="25">
        <f t="shared" si="11"/>
        <v>0</v>
      </c>
      <c r="AP10" s="25">
        <f t="shared" si="12"/>
        <v>0</v>
      </c>
      <c r="AQ10" s="34"/>
      <c r="AR10" s="34"/>
    </row>
    <row r="11" spans="2:44" s="28" customFormat="1" ht="12" customHeight="1">
      <c r="B11" s="29"/>
      <c r="C11" s="29"/>
      <c r="D11" s="29"/>
      <c r="E11" s="55" t="s">
        <v>61</v>
      </c>
      <c r="F11" s="55"/>
      <c r="G11" s="70"/>
      <c r="H11" s="19">
        <f t="shared" si="0"/>
        <v>9</v>
      </c>
      <c r="I11" s="37">
        <v>8</v>
      </c>
      <c r="J11" s="19">
        <f t="shared" si="1"/>
        <v>1</v>
      </c>
      <c r="K11" s="19">
        <f t="shared" si="2"/>
        <v>1</v>
      </c>
      <c r="L11" s="37">
        <v>1</v>
      </c>
      <c r="M11" s="37">
        <v>0</v>
      </c>
      <c r="N11" s="19">
        <f t="shared" si="3"/>
        <v>0</v>
      </c>
      <c r="O11" s="37">
        <v>0</v>
      </c>
      <c r="P11" s="37">
        <v>0</v>
      </c>
      <c r="Q11" s="38">
        <v>0</v>
      </c>
      <c r="R11" s="32"/>
      <c r="S11" s="23">
        <f t="shared" si="4"/>
        <v>0</v>
      </c>
      <c r="T11" s="38">
        <v>0</v>
      </c>
      <c r="U11" s="38">
        <v>0</v>
      </c>
      <c r="V11" s="38">
        <v>0</v>
      </c>
      <c r="W11" s="19">
        <f t="shared" si="5"/>
        <v>0</v>
      </c>
      <c r="X11" s="38">
        <v>0</v>
      </c>
      <c r="Y11" s="38">
        <v>0</v>
      </c>
      <c r="Z11" s="38">
        <v>0</v>
      </c>
      <c r="AA11" s="19">
        <f t="shared" si="6"/>
        <v>0</v>
      </c>
      <c r="AB11" s="38">
        <v>0</v>
      </c>
      <c r="AC11" s="38">
        <v>0</v>
      </c>
      <c r="AD11" s="38">
        <v>0</v>
      </c>
      <c r="AE11" s="33"/>
      <c r="AF11" s="30"/>
      <c r="AG11" s="30"/>
      <c r="AH11" s="55" t="s">
        <v>69</v>
      </c>
      <c r="AI11" s="55"/>
      <c r="AJ11" s="55"/>
      <c r="AK11" s="25">
        <f t="shared" si="7"/>
        <v>0</v>
      </c>
      <c r="AL11" s="25">
        <f t="shared" si="8"/>
        <v>0</v>
      </c>
      <c r="AM11" s="25">
        <f t="shared" si="9"/>
        <v>0</v>
      </c>
      <c r="AN11" s="25">
        <f t="shared" si="10"/>
        <v>0</v>
      </c>
      <c r="AO11" s="25">
        <f t="shared" si="11"/>
        <v>0</v>
      </c>
      <c r="AP11" s="25">
        <f t="shared" si="12"/>
        <v>0</v>
      </c>
      <c r="AQ11" s="34"/>
      <c r="AR11" s="34"/>
    </row>
    <row r="12" spans="2:44" s="28" customFormat="1" ht="12" customHeight="1">
      <c r="B12" s="29"/>
      <c r="C12" s="29"/>
      <c r="D12" s="29"/>
      <c r="E12" s="55" t="s">
        <v>3</v>
      </c>
      <c r="F12" s="55"/>
      <c r="G12" s="70"/>
      <c r="H12" s="19">
        <f t="shared" si="0"/>
        <v>18</v>
      </c>
      <c r="I12" s="37">
        <v>9</v>
      </c>
      <c r="J12" s="19">
        <f t="shared" si="1"/>
        <v>9</v>
      </c>
      <c r="K12" s="19">
        <f t="shared" si="2"/>
        <v>2</v>
      </c>
      <c r="L12" s="37">
        <v>2</v>
      </c>
      <c r="M12" s="37">
        <v>0</v>
      </c>
      <c r="N12" s="19">
        <f t="shared" si="3"/>
        <v>2</v>
      </c>
      <c r="O12" s="37">
        <v>2</v>
      </c>
      <c r="P12" s="37">
        <v>0</v>
      </c>
      <c r="Q12" s="38">
        <v>0</v>
      </c>
      <c r="R12" s="32"/>
      <c r="S12" s="23">
        <f t="shared" si="4"/>
        <v>0</v>
      </c>
      <c r="T12" s="38">
        <v>0</v>
      </c>
      <c r="U12" s="38">
        <v>0</v>
      </c>
      <c r="V12" s="38">
        <v>0</v>
      </c>
      <c r="W12" s="19">
        <f t="shared" si="5"/>
        <v>0</v>
      </c>
      <c r="X12" s="38">
        <v>0</v>
      </c>
      <c r="Y12" s="38">
        <v>0</v>
      </c>
      <c r="Z12" s="38">
        <v>0</v>
      </c>
      <c r="AA12" s="19">
        <f t="shared" si="6"/>
        <v>5</v>
      </c>
      <c r="AB12" s="38">
        <v>5</v>
      </c>
      <c r="AC12" s="38">
        <v>0</v>
      </c>
      <c r="AD12" s="38">
        <v>0</v>
      </c>
      <c r="AE12" s="33"/>
      <c r="AF12" s="30"/>
      <c r="AG12" s="30"/>
      <c r="AH12" s="55" t="s">
        <v>3</v>
      </c>
      <c r="AI12" s="55"/>
      <c r="AJ12" s="55"/>
      <c r="AK12" s="25">
        <f t="shared" si="7"/>
        <v>0</v>
      </c>
      <c r="AL12" s="25">
        <f t="shared" si="8"/>
        <v>0</v>
      </c>
      <c r="AM12" s="25">
        <f t="shared" si="9"/>
        <v>0</v>
      </c>
      <c r="AN12" s="25">
        <f t="shared" si="10"/>
        <v>0</v>
      </c>
      <c r="AO12" s="25">
        <f t="shared" si="11"/>
        <v>0</v>
      </c>
      <c r="AP12" s="25">
        <f t="shared" si="12"/>
        <v>0</v>
      </c>
      <c r="AQ12" s="34"/>
      <c r="AR12" s="34"/>
    </row>
    <row r="13" spans="2:44" s="28" customFormat="1" ht="12" customHeight="1">
      <c r="B13" s="29"/>
      <c r="C13" s="29"/>
      <c r="D13" s="29"/>
      <c r="E13" s="55" t="s">
        <v>4</v>
      </c>
      <c r="F13" s="55"/>
      <c r="G13" s="70"/>
      <c r="H13" s="19">
        <f t="shared" si="0"/>
        <v>15</v>
      </c>
      <c r="I13" s="37">
        <v>12</v>
      </c>
      <c r="J13" s="19">
        <f t="shared" si="1"/>
        <v>3</v>
      </c>
      <c r="K13" s="19">
        <f t="shared" si="2"/>
        <v>2</v>
      </c>
      <c r="L13" s="37">
        <v>2</v>
      </c>
      <c r="M13" s="37">
        <v>0</v>
      </c>
      <c r="N13" s="19">
        <f t="shared" si="3"/>
        <v>0</v>
      </c>
      <c r="O13" s="37">
        <v>0</v>
      </c>
      <c r="P13" s="37">
        <v>0</v>
      </c>
      <c r="Q13" s="38">
        <v>0</v>
      </c>
      <c r="R13" s="32"/>
      <c r="S13" s="23">
        <f t="shared" si="4"/>
        <v>0</v>
      </c>
      <c r="T13" s="38">
        <v>0</v>
      </c>
      <c r="U13" s="38">
        <v>0</v>
      </c>
      <c r="V13" s="38">
        <v>0</v>
      </c>
      <c r="W13" s="19">
        <f t="shared" si="5"/>
        <v>0</v>
      </c>
      <c r="X13" s="38">
        <v>0</v>
      </c>
      <c r="Y13" s="38">
        <v>0</v>
      </c>
      <c r="Z13" s="38">
        <v>0</v>
      </c>
      <c r="AA13" s="19">
        <f t="shared" si="6"/>
        <v>1</v>
      </c>
      <c r="AB13" s="38">
        <v>0</v>
      </c>
      <c r="AC13" s="38">
        <v>1</v>
      </c>
      <c r="AD13" s="38">
        <v>0</v>
      </c>
      <c r="AE13" s="33"/>
      <c r="AF13" s="30"/>
      <c r="AG13" s="30"/>
      <c r="AH13" s="55" t="s">
        <v>4</v>
      </c>
      <c r="AI13" s="55"/>
      <c r="AJ13" s="55"/>
      <c r="AK13" s="25">
        <f t="shared" si="7"/>
        <v>0</v>
      </c>
      <c r="AL13" s="25">
        <f t="shared" si="8"/>
        <v>0</v>
      </c>
      <c r="AM13" s="25">
        <f t="shared" si="9"/>
        <v>0</v>
      </c>
      <c r="AN13" s="25">
        <f t="shared" si="10"/>
        <v>0</v>
      </c>
      <c r="AO13" s="25">
        <f t="shared" si="11"/>
        <v>0</v>
      </c>
      <c r="AP13" s="25">
        <f t="shared" si="12"/>
        <v>0</v>
      </c>
      <c r="AQ13" s="34"/>
      <c r="AR13" s="34"/>
    </row>
    <row r="14" spans="2:44" s="28" customFormat="1" ht="12" customHeight="1">
      <c r="B14" s="29"/>
      <c r="C14" s="29"/>
      <c r="D14" s="55" t="s">
        <v>34</v>
      </c>
      <c r="E14" s="55"/>
      <c r="F14" s="55"/>
      <c r="G14" s="70"/>
      <c r="H14" s="19">
        <f t="shared" si="0"/>
        <v>2003</v>
      </c>
      <c r="I14" s="35">
        <v>1081</v>
      </c>
      <c r="J14" s="19">
        <f t="shared" si="1"/>
        <v>922</v>
      </c>
      <c r="K14" s="19">
        <f t="shared" si="2"/>
        <v>264</v>
      </c>
      <c r="L14" s="35">
        <v>242</v>
      </c>
      <c r="M14" s="35">
        <v>22</v>
      </c>
      <c r="N14" s="19">
        <f t="shared" si="3"/>
        <v>153</v>
      </c>
      <c r="O14" s="35">
        <v>128</v>
      </c>
      <c r="P14" s="35">
        <v>16</v>
      </c>
      <c r="Q14" s="36">
        <v>9</v>
      </c>
      <c r="R14" s="32"/>
      <c r="S14" s="23">
        <f t="shared" si="4"/>
        <v>131</v>
      </c>
      <c r="T14" s="36">
        <v>112</v>
      </c>
      <c r="U14" s="36">
        <v>18</v>
      </c>
      <c r="V14" s="36">
        <v>1</v>
      </c>
      <c r="W14" s="19">
        <f t="shared" si="5"/>
        <v>68</v>
      </c>
      <c r="X14" s="36">
        <v>58</v>
      </c>
      <c r="Y14" s="36">
        <v>7</v>
      </c>
      <c r="Z14" s="36">
        <v>3</v>
      </c>
      <c r="AA14" s="19">
        <f t="shared" si="6"/>
        <v>306</v>
      </c>
      <c r="AB14" s="36">
        <v>235</v>
      </c>
      <c r="AC14" s="36">
        <v>64</v>
      </c>
      <c r="AD14" s="36">
        <v>7</v>
      </c>
      <c r="AE14" s="33"/>
      <c r="AF14" s="30"/>
      <c r="AG14" s="55" t="s">
        <v>34</v>
      </c>
      <c r="AH14" s="55"/>
      <c r="AI14" s="55"/>
      <c r="AJ14" s="55"/>
      <c r="AK14" s="25">
        <f t="shared" si="7"/>
        <v>0</v>
      </c>
      <c r="AL14" s="25">
        <f t="shared" si="8"/>
        <v>0</v>
      </c>
      <c r="AM14" s="25">
        <f t="shared" si="9"/>
        <v>0</v>
      </c>
      <c r="AN14" s="25">
        <f t="shared" si="10"/>
        <v>0</v>
      </c>
      <c r="AO14" s="25">
        <f t="shared" si="11"/>
        <v>0</v>
      </c>
      <c r="AP14" s="25">
        <f t="shared" si="12"/>
        <v>0</v>
      </c>
      <c r="AQ14" s="34"/>
      <c r="AR14" s="34"/>
    </row>
    <row r="15" spans="2:44" s="28" customFormat="1" ht="12" customHeight="1">
      <c r="B15" s="29"/>
      <c r="C15" s="29"/>
      <c r="D15" s="29"/>
      <c r="E15" s="55" t="s">
        <v>5</v>
      </c>
      <c r="F15" s="55"/>
      <c r="G15" s="70"/>
      <c r="H15" s="19">
        <f t="shared" si="0"/>
        <v>46</v>
      </c>
      <c r="I15" s="37">
        <v>22</v>
      </c>
      <c r="J15" s="19">
        <f t="shared" si="1"/>
        <v>24</v>
      </c>
      <c r="K15" s="19">
        <f t="shared" si="2"/>
        <v>7</v>
      </c>
      <c r="L15" s="37">
        <v>6</v>
      </c>
      <c r="M15" s="37">
        <v>1</v>
      </c>
      <c r="N15" s="19">
        <f t="shared" si="3"/>
        <v>3</v>
      </c>
      <c r="O15" s="37">
        <v>3</v>
      </c>
      <c r="P15" s="37">
        <v>0</v>
      </c>
      <c r="Q15" s="38">
        <v>0</v>
      </c>
      <c r="R15" s="32"/>
      <c r="S15" s="23">
        <f t="shared" si="4"/>
        <v>3</v>
      </c>
      <c r="T15" s="38">
        <v>2</v>
      </c>
      <c r="U15" s="38">
        <v>1</v>
      </c>
      <c r="V15" s="38">
        <v>0</v>
      </c>
      <c r="W15" s="19">
        <f t="shared" si="5"/>
        <v>1</v>
      </c>
      <c r="X15" s="38">
        <v>1</v>
      </c>
      <c r="Y15" s="38">
        <v>0</v>
      </c>
      <c r="Z15" s="38">
        <v>0</v>
      </c>
      <c r="AA15" s="19">
        <f t="shared" si="6"/>
        <v>10</v>
      </c>
      <c r="AB15" s="38">
        <v>7</v>
      </c>
      <c r="AC15" s="38">
        <v>3</v>
      </c>
      <c r="AD15" s="38">
        <v>0</v>
      </c>
      <c r="AE15" s="33"/>
      <c r="AF15" s="30"/>
      <c r="AG15" s="30"/>
      <c r="AH15" s="55" t="s">
        <v>5</v>
      </c>
      <c r="AI15" s="55"/>
      <c r="AJ15" s="55"/>
      <c r="AK15" s="25">
        <f t="shared" si="7"/>
        <v>0</v>
      </c>
      <c r="AL15" s="25">
        <f t="shared" si="8"/>
        <v>0</v>
      </c>
      <c r="AM15" s="25">
        <f t="shared" si="9"/>
        <v>0</v>
      </c>
      <c r="AN15" s="25">
        <f t="shared" si="10"/>
        <v>0</v>
      </c>
      <c r="AO15" s="25">
        <f t="shared" si="11"/>
        <v>0</v>
      </c>
      <c r="AP15" s="25">
        <f t="shared" si="12"/>
        <v>0</v>
      </c>
      <c r="AQ15" s="34"/>
      <c r="AR15" s="34"/>
    </row>
    <row r="16" spans="2:44" s="28" customFormat="1" ht="12" customHeight="1">
      <c r="B16" s="29"/>
      <c r="C16" s="29"/>
      <c r="D16" s="29"/>
      <c r="E16" s="55" t="s">
        <v>6</v>
      </c>
      <c r="F16" s="55"/>
      <c r="G16" s="70"/>
      <c r="H16" s="19">
        <f t="shared" si="0"/>
        <v>822</v>
      </c>
      <c r="I16" s="37">
        <v>439</v>
      </c>
      <c r="J16" s="19">
        <f t="shared" si="1"/>
        <v>383</v>
      </c>
      <c r="K16" s="19">
        <f t="shared" si="2"/>
        <v>123</v>
      </c>
      <c r="L16" s="37">
        <v>112</v>
      </c>
      <c r="M16" s="37">
        <v>11</v>
      </c>
      <c r="N16" s="19">
        <f t="shared" si="3"/>
        <v>56</v>
      </c>
      <c r="O16" s="37">
        <v>51</v>
      </c>
      <c r="P16" s="37">
        <v>2</v>
      </c>
      <c r="Q16" s="38">
        <v>3</v>
      </c>
      <c r="R16" s="32"/>
      <c r="S16" s="23">
        <f t="shared" si="4"/>
        <v>52</v>
      </c>
      <c r="T16" s="38">
        <v>47</v>
      </c>
      <c r="U16" s="38">
        <v>5</v>
      </c>
      <c r="V16" s="38">
        <v>0</v>
      </c>
      <c r="W16" s="19">
        <f t="shared" si="5"/>
        <v>29</v>
      </c>
      <c r="X16" s="38">
        <v>26</v>
      </c>
      <c r="Y16" s="38">
        <v>1</v>
      </c>
      <c r="Z16" s="38">
        <v>2</v>
      </c>
      <c r="AA16" s="19">
        <f t="shared" si="6"/>
        <v>123</v>
      </c>
      <c r="AB16" s="38">
        <v>101</v>
      </c>
      <c r="AC16" s="38">
        <v>20</v>
      </c>
      <c r="AD16" s="38">
        <v>2</v>
      </c>
      <c r="AE16" s="33"/>
      <c r="AF16" s="30"/>
      <c r="AG16" s="30"/>
      <c r="AH16" s="55" t="s">
        <v>6</v>
      </c>
      <c r="AI16" s="55"/>
      <c r="AJ16" s="55"/>
      <c r="AK16" s="25">
        <f t="shared" si="7"/>
        <v>0</v>
      </c>
      <c r="AL16" s="25">
        <f t="shared" si="8"/>
        <v>0</v>
      </c>
      <c r="AM16" s="25">
        <f t="shared" si="9"/>
        <v>0</v>
      </c>
      <c r="AN16" s="25">
        <f t="shared" si="10"/>
        <v>0</v>
      </c>
      <c r="AO16" s="25">
        <f t="shared" si="11"/>
        <v>0</v>
      </c>
      <c r="AP16" s="25">
        <f t="shared" si="12"/>
        <v>0</v>
      </c>
      <c r="AQ16" s="34"/>
      <c r="AR16" s="34"/>
    </row>
    <row r="17" spans="2:44" s="28" customFormat="1" ht="12" customHeight="1">
      <c r="B17" s="29"/>
      <c r="C17" s="29"/>
      <c r="D17" s="29"/>
      <c r="E17" s="55" t="s">
        <v>7</v>
      </c>
      <c r="F17" s="55"/>
      <c r="G17" s="70"/>
      <c r="H17" s="19">
        <f t="shared" si="0"/>
        <v>59</v>
      </c>
      <c r="I17" s="37">
        <v>30</v>
      </c>
      <c r="J17" s="19">
        <f t="shared" si="1"/>
        <v>29</v>
      </c>
      <c r="K17" s="19">
        <f t="shared" si="2"/>
        <v>6</v>
      </c>
      <c r="L17" s="37">
        <v>6</v>
      </c>
      <c r="M17" s="37">
        <v>0</v>
      </c>
      <c r="N17" s="19">
        <f t="shared" si="3"/>
        <v>5</v>
      </c>
      <c r="O17" s="37">
        <v>3</v>
      </c>
      <c r="P17" s="37">
        <v>1</v>
      </c>
      <c r="Q17" s="38">
        <v>1</v>
      </c>
      <c r="R17" s="32"/>
      <c r="S17" s="23">
        <f t="shared" si="4"/>
        <v>3</v>
      </c>
      <c r="T17" s="38">
        <v>3</v>
      </c>
      <c r="U17" s="38">
        <v>0</v>
      </c>
      <c r="V17" s="38">
        <v>0</v>
      </c>
      <c r="W17" s="19">
        <f t="shared" si="5"/>
        <v>1</v>
      </c>
      <c r="X17" s="38">
        <v>0</v>
      </c>
      <c r="Y17" s="38">
        <v>1</v>
      </c>
      <c r="Z17" s="38">
        <v>0</v>
      </c>
      <c r="AA17" s="19">
        <f t="shared" si="6"/>
        <v>14</v>
      </c>
      <c r="AB17" s="38">
        <v>8</v>
      </c>
      <c r="AC17" s="38">
        <v>5</v>
      </c>
      <c r="AD17" s="38">
        <v>1</v>
      </c>
      <c r="AE17" s="33"/>
      <c r="AF17" s="30"/>
      <c r="AG17" s="30"/>
      <c r="AH17" s="55" t="s">
        <v>7</v>
      </c>
      <c r="AI17" s="55"/>
      <c r="AJ17" s="55"/>
      <c r="AK17" s="25">
        <f t="shared" si="7"/>
        <v>0</v>
      </c>
      <c r="AL17" s="25">
        <f t="shared" si="8"/>
        <v>0</v>
      </c>
      <c r="AM17" s="25">
        <f t="shared" si="9"/>
        <v>0</v>
      </c>
      <c r="AN17" s="25">
        <f t="shared" si="10"/>
        <v>0</v>
      </c>
      <c r="AO17" s="25">
        <f t="shared" si="11"/>
        <v>0</v>
      </c>
      <c r="AP17" s="25">
        <f t="shared" si="12"/>
        <v>0</v>
      </c>
      <c r="AQ17" s="34"/>
      <c r="AR17" s="34"/>
    </row>
    <row r="18" spans="2:44" s="28" customFormat="1" ht="12" customHeight="1">
      <c r="B18" s="29"/>
      <c r="C18" s="29"/>
      <c r="D18" s="29"/>
      <c r="E18" s="55" t="s">
        <v>8</v>
      </c>
      <c r="F18" s="55"/>
      <c r="G18" s="70"/>
      <c r="H18" s="19">
        <f t="shared" si="0"/>
        <v>1076</v>
      </c>
      <c r="I18" s="37">
        <v>590</v>
      </c>
      <c r="J18" s="19">
        <f t="shared" si="1"/>
        <v>486</v>
      </c>
      <c r="K18" s="19">
        <f t="shared" si="2"/>
        <v>128</v>
      </c>
      <c r="L18" s="37">
        <v>118</v>
      </c>
      <c r="M18" s="37">
        <v>10</v>
      </c>
      <c r="N18" s="19">
        <f t="shared" si="3"/>
        <v>89</v>
      </c>
      <c r="O18" s="37">
        <v>71</v>
      </c>
      <c r="P18" s="37">
        <v>13</v>
      </c>
      <c r="Q18" s="38">
        <v>5</v>
      </c>
      <c r="R18" s="32"/>
      <c r="S18" s="23">
        <f t="shared" si="4"/>
        <v>73</v>
      </c>
      <c r="T18" s="38">
        <v>60</v>
      </c>
      <c r="U18" s="38">
        <v>12</v>
      </c>
      <c r="V18" s="38">
        <v>1</v>
      </c>
      <c r="W18" s="19">
        <f t="shared" si="5"/>
        <v>37</v>
      </c>
      <c r="X18" s="38">
        <v>31</v>
      </c>
      <c r="Y18" s="38">
        <v>5</v>
      </c>
      <c r="Z18" s="38">
        <v>1</v>
      </c>
      <c r="AA18" s="19">
        <f t="shared" si="6"/>
        <v>159</v>
      </c>
      <c r="AB18" s="38">
        <v>119</v>
      </c>
      <c r="AC18" s="38">
        <v>36</v>
      </c>
      <c r="AD18" s="38">
        <v>4</v>
      </c>
      <c r="AE18" s="33"/>
      <c r="AF18" s="30"/>
      <c r="AG18" s="30"/>
      <c r="AH18" s="55" t="s">
        <v>8</v>
      </c>
      <c r="AI18" s="55"/>
      <c r="AJ18" s="55"/>
      <c r="AK18" s="25">
        <f t="shared" si="7"/>
        <v>0</v>
      </c>
      <c r="AL18" s="25">
        <f t="shared" si="8"/>
        <v>0</v>
      </c>
      <c r="AM18" s="25">
        <f t="shared" si="9"/>
        <v>0</v>
      </c>
      <c r="AN18" s="25">
        <f t="shared" si="10"/>
        <v>0</v>
      </c>
      <c r="AO18" s="25">
        <f t="shared" si="11"/>
        <v>0</v>
      </c>
      <c r="AP18" s="25">
        <f t="shared" si="12"/>
        <v>0</v>
      </c>
      <c r="AQ18" s="34"/>
      <c r="AR18" s="34"/>
    </row>
    <row r="19" spans="2:44" s="28" customFormat="1" ht="12" customHeight="1">
      <c r="B19" s="29"/>
      <c r="C19" s="29"/>
      <c r="D19" s="55" t="s">
        <v>35</v>
      </c>
      <c r="E19" s="55"/>
      <c r="F19" s="55"/>
      <c r="G19" s="70"/>
      <c r="H19" s="19">
        <f t="shared" si="0"/>
        <v>586</v>
      </c>
      <c r="I19" s="37">
        <v>415</v>
      </c>
      <c r="J19" s="19">
        <f t="shared" si="1"/>
        <v>171</v>
      </c>
      <c r="K19" s="19">
        <f t="shared" si="2"/>
        <v>66</v>
      </c>
      <c r="L19" s="37">
        <v>56</v>
      </c>
      <c r="M19" s="37">
        <v>10</v>
      </c>
      <c r="N19" s="19">
        <f t="shared" si="3"/>
        <v>21</v>
      </c>
      <c r="O19" s="37">
        <v>17</v>
      </c>
      <c r="P19" s="37">
        <v>3</v>
      </c>
      <c r="Q19" s="38">
        <v>1</v>
      </c>
      <c r="R19" s="32"/>
      <c r="S19" s="23">
        <f t="shared" si="4"/>
        <v>26</v>
      </c>
      <c r="T19" s="38">
        <v>20</v>
      </c>
      <c r="U19" s="38">
        <v>4</v>
      </c>
      <c r="V19" s="38">
        <v>2</v>
      </c>
      <c r="W19" s="19">
        <f t="shared" si="5"/>
        <v>15</v>
      </c>
      <c r="X19" s="38">
        <v>11</v>
      </c>
      <c r="Y19" s="38">
        <v>4</v>
      </c>
      <c r="Z19" s="38">
        <v>0</v>
      </c>
      <c r="AA19" s="19">
        <f t="shared" si="6"/>
        <v>43</v>
      </c>
      <c r="AB19" s="38">
        <v>29</v>
      </c>
      <c r="AC19" s="38">
        <v>14</v>
      </c>
      <c r="AD19" s="38">
        <v>0</v>
      </c>
      <c r="AE19" s="33"/>
      <c r="AF19" s="30"/>
      <c r="AG19" s="55" t="s">
        <v>35</v>
      </c>
      <c r="AH19" s="55"/>
      <c r="AI19" s="55"/>
      <c r="AJ19" s="55"/>
      <c r="AK19" s="25">
        <f t="shared" si="7"/>
        <v>0</v>
      </c>
      <c r="AL19" s="25">
        <f t="shared" si="8"/>
        <v>0</v>
      </c>
      <c r="AM19" s="25">
        <f t="shared" si="9"/>
        <v>0</v>
      </c>
      <c r="AN19" s="25">
        <f t="shared" si="10"/>
        <v>0</v>
      </c>
      <c r="AO19" s="25">
        <f t="shared" si="11"/>
        <v>0</v>
      </c>
      <c r="AP19" s="25">
        <f t="shared" si="12"/>
        <v>0</v>
      </c>
      <c r="AQ19" s="34"/>
      <c r="AR19" s="34"/>
    </row>
    <row r="20" spans="2:44" s="28" customFormat="1" ht="12" customHeight="1">
      <c r="B20" s="29"/>
      <c r="C20" s="29"/>
      <c r="D20" s="55" t="s">
        <v>36</v>
      </c>
      <c r="E20" s="55"/>
      <c r="F20" s="55"/>
      <c r="G20" s="70"/>
      <c r="H20" s="19">
        <f t="shared" si="0"/>
        <v>693</v>
      </c>
      <c r="I20" s="37">
        <v>456</v>
      </c>
      <c r="J20" s="19">
        <f t="shared" si="1"/>
        <v>237</v>
      </c>
      <c r="K20" s="19">
        <f t="shared" si="2"/>
        <v>115</v>
      </c>
      <c r="L20" s="37">
        <v>100</v>
      </c>
      <c r="M20" s="37">
        <v>15</v>
      </c>
      <c r="N20" s="19">
        <f t="shared" si="3"/>
        <v>36</v>
      </c>
      <c r="O20" s="37">
        <v>32</v>
      </c>
      <c r="P20" s="37">
        <v>3</v>
      </c>
      <c r="Q20" s="38">
        <v>1</v>
      </c>
      <c r="R20" s="32"/>
      <c r="S20" s="23">
        <f t="shared" si="4"/>
        <v>27</v>
      </c>
      <c r="T20" s="38">
        <v>21</v>
      </c>
      <c r="U20" s="38">
        <v>5</v>
      </c>
      <c r="V20" s="38">
        <v>1</v>
      </c>
      <c r="W20" s="19">
        <f t="shared" si="5"/>
        <v>24</v>
      </c>
      <c r="X20" s="38">
        <v>18</v>
      </c>
      <c r="Y20" s="38">
        <v>4</v>
      </c>
      <c r="Z20" s="38">
        <v>2</v>
      </c>
      <c r="AA20" s="19">
        <f t="shared" si="6"/>
        <v>35</v>
      </c>
      <c r="AB20" s="38">
        <v>28</v>
      </c>
      <c r="AC20" s="38">
        <v>6</v>
      </c>
      <c r="AD20" s="38">
        <v>1</v>
      </c>
      <c r="AE20" s="33"/>
      <c r="AF20" s="30"/>
      <c r="AG20" s="55" t="s">
        <v>36</v>
      </c>
      <c r="AH20" s="55"/>
      <c r="AI20" s="55"/>
      <c r="AJ20" s="55"/>
      <c r="AK20" s="25">
        <f t="shared" si="7"/>
        <v>0</v>
      </c>
      <c r="AL20" s="25">
        <f t="shared" si="8"/>
        <v>0</v>
      </c>
      <c r="AM20" s="25">
        <f t="shared" si="9"/>
        <v>0</v>
      </c>
      <c r="AN20" s="25">
        <f t="shared" si="10"/>
        <v>0</v>
      </c>
      <c r="AO20" s="25">
        <f t="shared" si="11"/>
        <v>0</v>
      </c>
      <c r="AP20" s="25">
        <f t="shared" si="12"/>
        <v>0</v>
      </c>
      <c r="AQ20" s="34"/>
      <c r="AR20" s="34"/>
    </row>
    <row r="21" spans="2:44" s="18" customFormat="1" ht="15" customHeight="1">
      <c r="B21" s="39"/>
      <c r="C21" s="72" t="s">
        <v>87</v>
      </c>
      <c r="D21" s="72"/>
      <c r="E21" s="72"/>
      <c r="F21" s="72"/>
      <c r="G21" s="76"/>
      <c r="H21" s="19">
        <f t="shared" si="0"/>
        <v>41796</v>
      </c>
      <c r="I21" s="20">
        <v>27990</v>
      </c>
      <c r="J21" s="19">
        <f t="shared" si="1"/>
        <v>13806</v>
      </c>
      <c r="K21" s="19">
        <f t="shared" si="2"/>
        <v>5271</v>
      </c>
      <c r="L21" s="20">
        <v>3905</v>
      </c>
      <c r="M21" s="20">
        <v>1366</v>
      </c>
      <c r="N21" s="19">
        <f t="shared" si="3"/>
        <v>2541</v>
      </c>
      <c r="O21" s="20">
        <v>1575</v>
      </c>
      <c r="P21" s="20">
        <v>698</v>
      </c>
      <c r="Q21" s="19">
        <v>268</v>
      </c>
      <c r="R21" s="22"/>
      <c r="S21" s="23">
        <f t="shared" si="4"/>
        <v>1663</v>
      </c>
      <c r="T21" s="19">
        <v>887</v>
      </c>
      <c r="U21" s="19">
        <v>666</v>
      </c>
      <c r="V21" s="19">
        <v>110</v>
      </c>
      <c r="W21" s="19">
        <f t="shared" si="5"/>
        <v>1108</v>
      </c>
      <c r="X21" s="19">
        <v>539</v>
      </c>
      <c r="Y21" s="19">
        <v>544</v>
      </c>
      <c r="Z21" s="19">
        <v>25</v>
      </c>
      <c r="AA21" s="19">
        <f t="shared" si="6"/>
        <v>3223</v>
      </c>
      <c r="AB21" s="19">
        <v>1161</v>
      </c>
      <c r="AC21" s="19">
        <v>1731</v>
      </c>
      <c r="AD21" s="19">
        <v>331</v>
      </c>
      <c r="AE21" s="24"/>
      <c r="AF21" s="72" t="s">
        <v>87</v>
      </c>
      <c r="AG21" s="72"/>
      <c r="AH21" s="72"/>
      <c r="AI21" s="72"/>
      <c r="AJ21" s="72"/>
      <c r="AK21" s="25">
        <f t="shared" si="7"/>
        <v>0</v>
      </c>
      <c r="AL21" s="25">
        <f t="shared" si="8"/>
        <v>0</v>
      </c>
      <c r="AM21" s="25">
        <f t="shared" si="9"/>
        <v>0</v>
      </c>
      <c r="AN21" s="25">
        <f t="shared" si="10"/>
        <v>0</v>
      </c>
      <c r="AO21" s="25">
        <f t="shared" si="11"/>
        <v>0</v>
      </c>
      <c r="AP21" s="25">
        <f t="shared" si="12"/>
        <v>0</v>
      </c>
      <c r="AQ21" s="27"/>
      <c r="AR21" s="27"/>
    </row>
    <row r="22" spans="2:44" s="28" customFormat="1" ht="12" customHeight="1">
      <c r="B22" s="29"/>
      <c r="C22" s="29"/>
      <c r="D22" s="55" t="s">
        <v>9</v>
      </c>
      <c r="E22" s="55"/>
      <c r="F22" s="55"/>
      <c r="G22" s="70"/>
      <c r="H22" s="19">
        <f t="shared" si="0"/>
        <v>3</v>
      </c>
      <c r="I22" s="37">
        <v>0</v>
      </c>
      <c r="J22" s="19">
        <f t="shared" si="1"/>
        <v>3</v>
      </c>
      <c r="K22" s="19">
        <f t="shared" si="2"/>
        <v>1</v>
      </c>
      <c r="L22" s="37">
        <v>1</v>
      </c>
      <c r="M22" s="37">
        <v>0</v>
      </c>
      <c r="N22" s="19">
        <f t="shared" si="3"/>
        <v>1</v>
      </c>
      <c r="O22" s="37">
        <v>1</v>
      </c>
      <c r="P22" s="37">
        <v>0</v>
      </c>
      <c r="Q22" s="38">
        <v>0</v>
      </c>
      <c r="R22" s="32"/>
      <c r="S22" s="23">
        <f t="shared" si="4"/>
        <v>0</v>
      </c>
      <c r="T22" s="38">
        <v>0</v>
      </c>
      <c r="U22" s="38">
        <v>0</v>
      </c>
      <c r="V22" s="38">
        <v>0</v>
      </c>
      <c r="W22" s="19">
        <f t="shared" si="5"/>
        <v>1</v>
      </c>
      <c r="X22" s="38">
        <v>1</v>
      </c>
      <c r="Y22" s="38">
        <v>0</v>
      </c>
      <c r="Z22" s="38">
        <v>0</v>
      </c>
      <c r="AA22" s="19">
        <f t="shared" si="6"/>
        <v>0</v>
      </c>
      <c r="AB22" s="38">
        <v>0</v>
      </c>
      <c r="AC22" s="38">
        <v>0</v>
      </c>
      <c r="AD22" s="38">
        <v>0</v>
      </c>
      <c r="AE22" s="33"/>
      <c r="AF22" s="30"/>
      <c r="AG22" s="55" t="s">
        <v>9</v>
      </c>
      <c r="AH22" s="55"/>
      <c r="AI22" s="55"/>
      <c r="AJ22" s="55"/>
      <c r="AK22" s="25">
        <f t="shared" si="7"/>
        <v>0</v>
      </c>
      <c r="AL22" s="25">
        <f t="shared" si="8"/>
        <v>0</v>
      </c>
      <c r="AM22" s="25">
        <f t="shared" si="9"/>
        <v>0</v>
      </c>
      <c r="AN22" s="25">
        <f t="shared" si="10"/>
        <v>0</v>
      </c>
      <c r="AO22" s="25">
        <f t="shared" si="11"/>
        <v>0</v>
      </c>
      <c r="AP22" s="25">
        <f t="shared" si="12"/>
        <v>0</v>
      </c>
      <c r="AQ22" s="34"/>
      <c r="AR22" s="34"/>
    </row>
    <row r="23" spans="2:44" s="28" customFormat="1" ht="12" customHeight="1">
      <c r="B23" s="29"/>
      <c r="C23" s="30"/>
      <c r="D23" s="55" t="s">
        <v>37</v>
      </c>
      <c r="E23" s="55"/>
      <c r="F23" s="55"/>
      <c r="G23" s="70"/>
      <c r="H23" s="19">
        <f t="shared" si="0"/>
        <v>20797</v>
      </c>
      <c r="I23" s="37">
        <v>15600</v>
      </c>
      <c r="J23" s="19">
        <f t="shared" si="1"/>
        <v>5197</v>
      </c>
      <c r="K23" s="19">
        <f t="shared" si="2"/>
        <v>2302</v>
      </c>
      <c r="L23" s="37">
        <v>1810</v>
      </c>
      <c r="M23" s="37">
        <v>492</v>
      </c>
      <c r="N23" s="19">
        <f t="shared" si="3"/>
        <v>979</v>
      </c>
      <c r="O23" s="37">
        <v>669</v>
      </c>
      <c r="P23" s="37">
        <v>233</v>
      </c>
      <c r="Q23" s="38">
        <v>77</v>
      </c>
      <c r="R23" s="32"/>
      <c r="S23" s="23">
        <f t="shared" si="4"/>
        <v>568</v>
      </c>
      <c r="T23" s="38">
        <v>334</v>
      </c>
      <c r="U23" s="38">
        <v>199</v>
      </c>
      <c r="V23" s="38">
        <v>35</v>
      </c>
      <c r="W23" s="19">
        <f t="shared" si="5"/>
        <v>375</v>
      </c>
      <c r="X23" s="38">
        <v>217</v>
      </c>
      <c r="Y23" s="38">
        <v>148</v>
      </c>
      <c r="Z23" s="38">
        <v>10</v>
      </c>
      <c r="AA23" s="19">
        <f t="shared" si="6"/>
        <v>973</v>
      </c>
      <c r="AB23" s="38">
        <v>417</v>
      </c>
      <c r="AC23" s="38">
        <v>476</v>
      </c>
      <c r="AD23" s="38">
        <v>80</v>
      </c>
      <c r="AE23" s="33"/>
      <c r="AF23" s="30"/>
      <c r="AG23" s="55" t="s">
        <v>37</v>
      </c>
      <c r="AH23" s="55"/>
      <c r="AI23" s="55"/>
      <c r="AJ23" s="55"/>
      <c r="AK23" s="25">
        <f t="shared" si="7"/>
        <v>0</v>
      </c>
      <c r="AL23" s="25">
        <f t="shared" si="8"/>
        <v>0</v>
      </c>
      <c r="AM23" s="25">
        <f t="shared" si="9"/>
        <v>0</v>
      </c>
      <c r="AN23" s="25">
        <f t="shared" si="10"/>
        <v>0</v>
      </c>
      <c r="AO23" s="25">
        <f t="shared" si="11"/>
        <v>0</v>
      </c>
      <c r="AP23" s="25">
        <f t="shared" si="12"/>
        <v>0</v>
      </c>
      <c r="AQ23" s="34"/>
      <c r="AR23" s="34"/>
    </row>
    <row r="24" spans="2:44" s="28" customFormat="1" ht="12" customHeight="1">
      <c r="B24" s="29"/>
      <c r="C24" s="30"/>
      <c r="D24" s="55" t="s">
        <v>38</v>
      </c>
      <c r="E24" s="55"/>
      <c r="F24" s="55"/>
      <c r="G24" s="70"/>
      <c r="H24" s="19">
        <f t="shared" si="0"/>
        <v>17135</v>
      </c>
      <c r="I24" s="37">
        <v>10733</v>
      </c>
      <c r="J24" s="19">
        <f t="shared" si="1"/>
        <v>6402</v>
      </c>
      <c r="K24" s="19">
        <f t="shared" si="2"/>
        <v>2352</v>
      </c>
      <c r="L24" s="37">
        <v>1551</v>
      </c>
      <c r="M24" s="37">
        <v>801</v>
      </c>
      <c r="N24" s="19">
        <f t="shared" si="3"/>
        <v>1192</v>
      </c>
      <c r="O24" s="37">
        <v>609</v>
      </c>
      <c r="P24" s="37">
        <v>406</v>
      </c>
      <c r="Q24" s="38">
        <v>177</v>
      </c>
      <c r="R24" s="32"/>
      <c r="S24" s="23">
        <f t="shared" si="4"/>
        <v>822</v>
      </c>
      <c r="T24" s="38">
        <v>350</v>
      </c>
      <c r="U24" s="38">
        <v>401</v>
      </c>
      <c r="V24" s="38">
        <v>71</v>
      </c>
      <c r="W24" s="19">
        <f t="shared" si="5"/>
        <v>529</v>
      </c>
      <c r="X24" s="38">
        <v>185</v>
      </c>
      <c r="Y24" s="38">
        <v>330</v>
      </c>
      <c r="Z24" s="38">
        <v>14</v>
      </c>
      <c r="AA24" s="19">
        <f t="shared" si="6"/>
        <v>1507</v>
      </c>
      <c r="AB24" s="38">
        <v>359</v>
      </c>
      <c r="AC24" s="38">
        <v>926</v>
      </c>
      <c r="AD24" s="38">
        <v>222</v>
      </c>
      <c r="AE24" s="33"/>
      <c r="AF24" s="30"/>
      <c r="AG24" s="55" t="s">
        <v>38</v>
      </c>
      <c r="AH24" s="55"/>
      <c r="AI24" s="55"/>
      <c r="AJ24" s="55"/>
      <c r="AK24" s="25">
        <f t="shared" si="7"/>
        <v>0</v>
      </c>
      <c r="AL24" s="25">
        <f t="shared" si="8"/>
        <v>0</v>
      </c>
      <c r="AM24" s="25">
        <f t="shared" si="9"/>
        <v>0</v>
      </c>
      <c r="AN24" s="25">
        <f t="shared" si="10"/>
        <v>0</v>
      </c>
      <c r="AO24" s="25">
        <f t="shared" si="11"/>
        <v>0</v>
      </c>
      <c r="AP24" s="25">
        <f t="shared" si="12"/>
        <v>0</v>
      </c>
      <c r="AQ24" s="34"/>
      <c r="AR24" s="34"/>
    </row>
    <row r="25" spans="2:44" s="28" customFormat="1" ht="12" customHeight="1">
      <c r="B25" s="29"/>
      <c r="C25" s="30"/>
      <c r="D25" s="30"/>
      <c r="E25" s="77" t="s">
        <v>39</v>
      </c>
      <c r="F25" s="77"/>
      <c r="G25" s="31" t="s">
        <v>10</v>
      </c>
      <c r="H25" s="19">
        <f t="shared" si="0"/>
        <v>116</v>
      </c>
      <c r="I25" s="37">
        <v>72</v>
      </c>
      <c r="J25" s="19">
        <f t="shared" si="1"/>
        <v>44</v>
      </c>
      <c r="K25" s="19">
        <f t="shared" si="2"/>
        <v>18</v>
      </c>
      <c r="L25" s="37">
        <v>17</v>
      </c>
      <c r="M25" s="37">
        <v>1</v>
      </c>
      <c r="N25" s="19">
        <f t="shared" si="3"/>
        <v>5</v>
      </c>
      <c r="O25" s="37">
        <v>3</v>
      </c>
      <c r="P25" s="37">
        <v>1</v>
      </c>
      <c r="Q25" s="38">
        <v>1</v>
      </c>
      <c r="R25" s="32"/>
      <c r="S25" s="23">
        <f t="shared" si="4"/>
        <v>3</v>
      </c>
      <c r="T25" s="38">
        <v>3</v>
      </c>
      <c r="U25" s="38">
        <v>0</v>
      </c>
      <c r="V25" s="38">
        <v>0</v>
      </c>
      <c r="W25" s="19">
        <f t="shared" si="5"/>
        <v>4</v>
      </c>
      <c r="X25" s="38">
        <v>3</v>
      </c>
      <c r="Y25" s="38">
        <v>1</v>
      </c>
      <c r="Z25" s="38">
        <v>0</v>
      </c>
      <c r="AA25" s="19">
        <f t="shared" si="6"/>
        <v>14</v>
      </c>
      <c r="AB25" s="38">
        <v>8</v>
      </c>
      <c r="AC25" s="38">
        <v>6</v>
      </c>
      <c r="AD25" s="38">
        <v>0</v>
      </c>
      <c r="AE25" s="33"/>
      <c r="AF25" s="30"/>
      <c r="AG25" s="30"/>
      <c r="AH25" s="77" t="s">
        <v>39</v>
      </c>
      <c r="AI25" s="77"/>
      <c r="AJ25" s="30" t="s">
        <v>10</v>
      </c>
      <c r="AK25" s="25">
        <f t="shared" si="7"/>
        <v>0</v>
      </c>
      <c r="AL25" s="25">
        <f t="shared" si="8"/>
        <v>0</v>
      </c>
      <c r="AM25" s="25">
        <f t="shared" si="9"/>
        <v>0</v>
      </c>
      <c r="AN25" s="25">
        <f t="shared" si="10"/>
        <v>0</v>
      </c>
      <c r="AO25" s="25">
        <f t="shared" si="11"/>
        <v>0</v>
      </c>
      <c r="AP25" s="25">
        <f t="shared" si="12"/>
        <v>0</v>
      </c>
      <c r="AQ25" s="34"/>
      <c r="AR25" s="34"/>
    </row>
    <row r="26" spans="2:44" s="28" customFormat="1" ht="12" customHeight="1">
      <c r="B26" s="29"/>
      <c r="C26" s="30"/>
      <c r="D26" s="55" t="s">
        <v>40</v>
      </c>
      <c r="E26" s="55"/>
      <c r="F26" s="55"/>
      <c r="G26" s="70"/>
      <c r="H26" s="19">
        <f t="shared" si="0"/>
        <v>1472</v>
      </c>
      <c r="I26" s="37">
        <v>734</v>
      </c>
      <c r="J26" s="19">
        <f t="shared" si="1"/>
        <v>738</v>
      </c>
      <c r="K26" s="19">
        <f t="shared" si="2"/>
        <v>219</v>
      </c>
      <c r="L26" s="37">
        <v>201</v>
      </c>
      <c r="M26" s="37">
        <v>18</v>
      </c>
      <c r="N26" s="19">
        <f t="shared" si="3"/>
        <v>127</v>
      </c>
      <c r="O26" s="37">
        <v>112</v>
      </c>
      <c r="P26" s="37">
        <v>12</v>
      </c>
      <c r="Q26" s="38">
        <v>3</v>
      </c>
      <c r="R26" s="32"/>
      <c r="S26" s="23">
        <f t="shared" si="4"/>
        <v>94</v>
      </c>
      <c r="T26" s="38">
        <v>76</v>
      </c>
      <c r="U26" s="38">
        <v>18</v>
      </c>
      <c r="V26" s="38">
        <v>0</v>
      </c>
      <c r="W26" s="19">
        <f t="shared" si="5"/>
        <v>59</v>
      </c>
      <c r="X26" s="38">
        <v>47</v>
      </c>
      <c r="Y26" s="38">
        <v>12</v>
      </c>
      <c r="Z26" s="38">
        <v>0</v>
      </c>
      <c r="AA26" s="19">
        <f t="shared" si="6"/>
        <v>239</v>
      </c>
      <c r="AB26" s="38">
        <v>177</v>
      </c>
      <c r="AC26" s="38">
        <v>57</v>
      </c>
      <c r="AD26" s="38">
        <v>5</v>
      </c>
      <c r="AE26" s="33"/>
      <c r="AF26" s="30"/>
      <c r="AG26" s="55" t="s">
        <v>40</v>
      </c>
      <c r="AH26" s="55"/>
      <c r="AI26" s="55"/>
      <c r="AJ26" s="55"/>
      <c r="AK26" s="25">
        <f t="shared" si="7"/>
        <v>0</v>
      </c>
      <c r="AL26" s="25">
        <f t="shared" si="8"/>
        <v>0</v>
      </c>
      <c r="AM26" s="25">
        <f t="shared" si="9"/>
        <v>0</v>
      </c>
      <c r="AN26" s="25">
        <f t="shared" si="10"/>
        <v>0</v>
      </c>
      <c r="AO26" s="25">
        <f t="shared" si="11"/>
        <v>0</v>
      </c>
      <c r="AP26" s="25">
        <f t="shared" si="12"/>
        <v>0</v>
      </c>
      <c r="AQ26" s="34"/>
      <c r="AR26" s="34"/>
    </row>
    <row r="27" spans="2:44" s="28" customFormat="1" ht="12" customHeight="1">
      <c r="B27" s="29"/>
      <c r="C27" s="30"/>
      <c r="D27" s="55" t="s">
        <v>41</v>
      </c>
      <c r="E27" s="55"/>
      <c r="F27" s="55"/>
      <c r="G27" s="70"/>
      <c r="H27" s="19">
        <f t="shared" si="0"/>
        <v>2389</v>
      </c>
      <c r="I27" s="37">
        <v>923</v>
      </c>
      <c r="J27" s="19">
        <f t="shared" si="1"/>
        <v>1466</v>
      </c>
      <c r="K27" s="19">
        <f t="shared" si="2"/>
        <v>397</v>
      </c>
      <c r="L27" s="37">
        <v>342</v>
      </c>
      <c r="M27" s="37">
        <v>55</v>
      </c>
      <c r="N27" s="19">
        <f t="shared" si="3"/>
        <v>242</v>
      </c>
      <c r="O27" s="37">
        <v>184</v>
      </c>
      <c r="P27" s="37">
        <v>47</v>
      </c>
      <c r="Q27" s="38">
        <v>11</v>
      </c>
      <c r="R27" s="32"/>
      <c r="S27" s="23">
        <f t="shared" si="4"/>
        <v>179</v>
      </c>
      <c r="T27" s="38">
        <v>127</v>
      </c>
      <c r="U27" s="38">
        <v>48</v>
      </c>
      <c r="V27" s="38">
        <v>4</v>
      </c>
      <c r="W27" s="19">
        <f t="shared" si="5"/>
        <v>144</v>
      </c>
      <c r="X27" s="38">
        <v>89</v>
      </c>
      <c r="Y27" s="38">
        <v>54</v>
      </c>
      <c r="Z27" s="38">
        <v>1</v>
      </c>
      <c r="AA27" s="19">
        <f t="shared" si="6"/>
        <v>504</v>
      </c>
      <c r="AB27" s="38">
        <v>208</v>
      </c>
      <c r="AC27" s="38">
        <v>272</v>
      </c>
      <c r="AD27" s="38">
        <v>24</v>
      </c>
      <c r="AE27" s="33"/>
      <c r="AF27" s="30"/>
      <c r="AG27" s="55" t="s">
        <v>41</v>
      </c>
      <c r="AH27" s="55"/>
      <c r="AI27" s="55"/>
      <c r="AJ27" s="55"/>
      <c r="AK27" s="25">
        <f t="shared" si="7"/>
        <v>0</v>
      </c>
      <c r="AL27" s="25">
        <f t="shared" si="8"/>
        <v>0</v>
      </c>
      <c r="AM27" s="25">
        <f t="shared" si="9"/>
        <v>0</v>
      </c>
      <c r="AN27" s="25">
        <f t="shared" si="10"/>
        <v>0</v>
      </c>
      <c r="AO27" s="25">
        <f t="shared" si="11"/>
        <v>0</v>
      </c>
      <c r="AP27" s="25">
        <f t="shared" si="12"/>
        <v>0</v>
      </c>
      <c r="AQ27" s="34"/>
      <c r="AR27" s="34"/>
    </row>
    <row r="28" spans="2:44" s="18" customFormat="1" ht="15" customHeight="1">
      <c r="B28" s="39"/>
      <c r="C28" s="72" t="s">
        <v>88</v>
      </c>
      <c r="D28" s="72"/>
      <c r="E28" s="72"/>
      <c r="F28" s="72"/>
      <c r="G28" s="76"/>
      <c r="H28" s="19">
        <f t="shared" si="0"/>
        <v>122779</v>
      </c>
      <c r="I28" s="20">
        <v>88624</v>
      </c>
      <c r="J28" s="19">
        <f t="shared" si="1"/>
        <v>34155</v>
      </c>
      <c r="K28" s="19">
        <f t="shared" si="2"/>
        <v>13355</v>
      </c>
      <c r="L28" s="20">
        <v>6005</v>
      </c>
      <c r="M28" s="20">
        <v>7350</v>
      </c>
      <c r="N28" s="19">
        <f t="shared" si="3"/>
        <v>6951</v>
      </c>
      <c r="O28" s="20">
        <v>2058</v>
      </c>
      <c r="P28" s="20">
        <v>1861</v>
      </c>
      <c r="Q28" s="19">
        <v>3032</v>
      </c>
      <c r="R28" s="22"/>
      <c r="S28" s="23">
        <f t="shared" si="4"/>
        <v>4054</v>
      </c>
      <c r="T28" s="19">
        <v>925</v>
      </c>
      <c r="U28" s="19">
        <v>1712</v>
      </c>
      <c r="V28" s="19">
        <v>1417</v>
      </c>
      <c r="W28" s="19">
        <f t="shared" si="5"/>
        <v>2665</v>
      </c>
      <c r="X28" s="19">
        <v>502</v>
      </c>
      <c r="Y28" s="19">
        <v>1374</v>
      </c>
      <c r="Z28" s="19">
        <v>789</v>
      </c>
      <c r="AA28" s="19">
        <f t="shared" si="6"/>
        <v>7130</v>
      </c>
      <c r="AB28" s="19">
        <v>1003</v>
      </c>
      <c r="AC28" s="19">
        <v>3126</v>
      </c>
      <c r="AD28" s="19">
        <v>3001</v>
      </c>
      <c r="AE28" s="24"/>
      <c r="AF28" s="72" t="s">
        <v>88</v>
      </c>
      <c r="AG28" s="72"/>
      <c r="AH28" s="72"/>
      <c r="AI28" s="72"/>
      <c r="AJ28" s="72"/>
      <c r="AK28" s="25">
        <f t="shared" si="7"/>
        <v>0</v>
      </c>
      <c r="AL28" s="25">
        <f t="shared" si="8"/>
        <v>0</v>
      </c>
      <c r="AM28" s="25">
        <f t="shared" si="9"/>
        <v>0</v>
      </c>
      <c r="AN28" s="25">
        <f t="shared" si="10"/>
        <v>0</v>
      </c>
      <c r="AO28" s="25">
        <f t="shared" si="11"/>
        <v>0</v>
      </c>
      <c r="AP28" s="25">
        <f t="shared" si="12"/>
        <v>0</v>
      </c>
      <c r="AQ28" s="27"/>
      <c r="AR28" s="27"/>
    </row>
    <row r="29" spans="2:44" s="28" customFormat="1" ht="12" customHeight="1">
      <c r="B29" s="29"/>
      <c r="C29" s="30"/>
      <c r="D29" s="55" t="s">
        <v>42</v>
      </c>
      <c r="E29" s="55"/>
      <c r="F29" s="55"/>
      <c r="G29" s="70"/>
      <c r="H29" s="19">
        <f t="shared" si="0"/>
        <v>8703</v>
      </c>
      <c r="I29" s="37">
        <v>4442</v>
      </c>
      <c r="J29" s="19">
        <f t="shared" si="1"/>
        <v>4261</v>
      </c>
      <c r="K29" s="19">
        <f t="shared" si="2"/>
        <v>1293</v>
      </c>
      <c r="L29" s="37">
        <v>588</v>
      </c>
      <c r="M29" s="37">
        <v>705</v>
      </c>
      <c r="N29" s="19">
        <f t="shared" si="3"/>
        <v>712</v>
      </c>
      <c r="O29" s="37">
        <v>216</v>
      </c>
      <c r="P29" s="37">
        <v>209</v>
      </c>
      <c r="Q29" s="38">
        <v>287</v>
      </c>
      <c r="R29" s="32"/>
      <c r="S29" s="23">
        <f t="shared" si="4"/>
        <v>503</v>
      </c>
      <c r="T29" s="38">
        <v>109</v>
      </c>
      <c r="U29" s="38">
        <v>211</v>
      </c>
      <c r="V29" s="38">
        <v>183</v>
      </c>
      <c r="W29" s="19">
        <f t="shared" si="5"/>
        <v>391</v>
      </c>
      <c r="X29" s="38">
        <v>63</v>
      </c>
      <c r="Y29" s="38">
        <v>211</v>
      </c>
      <c r="Z29" s="38">
        <v>117</v>
      </c>
      <c r="AA29" s="19">
        <f t="shared" si="6"/>
        <v>1362</v>
      </c>
      <c r="AB29" s="38">
        <v>133</v>
      </c>
      <c r="AC29" s="38">
        <v>501</v>
      </c>
      <c r="AD29" s="38">
        <v>728</v>
      </c>
      <c r="AE29" s="33"/>
      <c r="AF29" s="30"/>
      <c r="AG29" s="55" t="s">
        <v>42</v>
      </c>
      <c r="AH29" s="55"/>
      <c r="AI29" s="55"/>
      <c r="AJ29" s="55"/>
      <c r="AK29" s="25">
        <f t="shared" si="7"/>
        <v>0</v>
      </c>
      <c r="AL29" s="25">
        <f t="shared" si="8"/>
        <v>0</v>
      </c>
      <c r="AM29" s="25">
        <f t="shared" si="9"/>
        <v>0</v>
      </c>
      <c r="AN29" s="25">
        <f t="shared" si="10"/>
        <v>0</v>
      </c>
      <c r="AO29" s="25">
        <f t="shared" si="11"/>
        <v>0</v>
      </c>
      <c r="AP29" s="25">
        <f t="shared" si="12"/>
        <v>0</v>
      </c>
      <c r="AQ29" s="34"/>
      <c r="AR29" s="34"/>
    </row>
    <row r="30" spans="2:44" s="28" customFormat="1" ht="12" customHeight="1">
      <c r="B30" s="29"/>
      <c r="C30" s="30"/>
      <c r="D30" s="55" t="s">
        <v>43</v>
      </c>
      <c r="E30" s="55"/>
      <c r="F30" s="55"/>
      <c r="G30" s="70"/>
      <c r="H30" s="19">
        <f t="shared" si="0"/>
        <v>10208</v>
      </c>
      <c r="I30" s="37">
        <v>7697</v>
      </c>
      <c r="J30" s="19">
        <f t="shared" si="1"/>
        <v>2511</v>
      </c>
      <c r="K30" s="19">
        <f t="shared" si="2"/>
        <v>900</v>
      </c>
      <c r="L30" s="37">
        <v>563</v>
      </c>
      <c r="M30" s="37">
        <v>337</v>
      </c>
      <c r="N30" s="19">
        <f t="shared" si="3"/>
        <v>473</v>
      </c>
      <c r="O30" s="37">
        <v>223</v>
      </c>
      <c r="P30" s="37">
        <v>143</v>
      </c>
      <c r="Q30" s="38">
        <v>107</v>
      </c>
      <c r="R30" s="32"/>
      <c r="S30" s="23">
        <f t="shared" si="4"/>
        <v>283</v>
      </c>
      <c r="T30" s="38">
        <v>93</v>
      </c>
      <c r="U30" s="38">
        <v>146</v>
      </c>
      <c r="V30" s="38">
        <v>44</v>
      </c>
      <c r="W30" s="19">
        <f t="shared" si="5"/>
        <v>205</v>
      </c>
      <c r="X30" s="38">
        <v>57</v>
      </c>
      <c r="Y30" s="38">
        <v>119</v>
      </c>
      <c r="Z30" s="38">
        <v>29</v>
      </c>
      <c r="AA30" s="19">
        <f t="shared" si="6"/>
        <v>650</v>
      </c>
      <c r="AB30" s="38">
        <v>118</v>
      </c>
      <c r="AC30" s="38">
        <v>316</v>
      </c>
      <c r="AD30" s="38">
        <v>216</v>
      </c>
      <c r="AE30" s="33"/>
      <c r="AF30" s="30"/>
      <c r="AG30" s="55" t="s">
        <v>43</v>
      </c>
      <c r="AH30" s="55"/>
      <c r="AI30" s="55"/>
      <c r="AJ30" s="55"/>
      <c r="AK30" s="25">
        <f t="shared" si="7"/>
        <v>0</v>
      </c>
      <c r="AL30" s="25">
        <f t="shared" si="8"/>
        <v>0</v>
      </c>
      <c r="AM30" s="25">
        <f t="shared" si="9"/>
        <v>0</v>
      </c>
      <c r="AN30" s="25">
        <f t="shared" si="10"/>
        <v>0</v>
      </c>
      <c r="AO30" s="25">
        <f t="shared" si="11"/>
        <v>0</v>
      </c>
      <c r="AP30" s="25">
        <f t="shared" si="12"/>
        <v>0</v>
      </c>
      <c r="AQ30" s="34"/>
      <c r="AR30" s="34"/>
    </row>
    <row r="31" spans="2:44" s="28" customFormat="1" ht="12" customHeight="1">
      <c r="B31" s="29"/>
      <c r="C31" s="30"/>
      <c r="D31" s="55" t="s">
        <v>44</v>
      </c>
      <c r="E31" s="55"/>
      <c r="F31" s="55"/>
      <c r="G31" s="70"/>
      <c r="H31" s="19">
        <f t="shared" si="0"/>
        <v>103868</v>
      </c>
      <c r="I31" s="37">
        <v>76485</v>
      </c>
      <c r="J31" s="19">
        <f t="shared" si="1"/>
        <v>27383</v>
      </c>
      <c r="K31" s="19">
        <f t="shared" si="2"/>
        <v>11162</v>
      </c>
      <c r="L31" s="37">
        <v>4854</v>
      </c>
      <c r="M31" s="37">
        <v>6308</v>
      </c>
      <c r="N31" s="19">
        <f t="shared" si="3"/>
        <v>5766</v>
      </c>
      <c r="O31" s="37">
        <v>1619</v>
      </c>
      <c r="P31" s="37">
        <v>1509</v>
      </c>
      <c r="Q31" s="38">
        <v>2638</v>
      </c>
      <c r="R31" s="32"/>
      <c r="S31" s="23">
        <f t="shared" si="4"/>
        <v>3268</v>
      </c>
      <c r="T31" s="38">
        <v>723</v>
      </c>
      <c r="U31" s="38">
        <v>1355</v>
      </c>
      <c r="V31" s="38">
        <v>1190</v>
      </c>
      <c r="W31" s="19">
        <f t="shared" si="5"/>
        <v>2069</v>
      </c>
      <c r="X31" s="38">
        <v>382</v>
      </c>
      <c r="Y31" s="38">
        <v>1044</v>
      </c>
      <c r="Z31" s="38">
        <v>643</v>
      </c>
      <c r="AA31" s="19">
        <f t="shared" si="6"/>
        <v>5118</v>
      </c>
      <c r="AB31" s="38">
        <v>752</v>
      </c>
      <c r="AC31" s="38">
        <v>2309</v>
      </c>
      <c r="AD31" s="38">
        <v>2057</v>
      </c>
      <c r="AE31" s="33"/>
      <c r="AF31" s="30"/>
      <c r="AG31" s="55" t="s">
        <v>44</v>
      </c>
      <c r="AH31" s="55"/>
      <c r="AI31" s="55"/>
      <c r="AJ31" s="55"/>
      <c r="AK31" s="25">
        <f t="shared" si="7"/>
        <v>0</v>
      </c>
      <c r="AL31" s="25">
        <f t="shared" si="8"/>
        <v>0</v>
      </c>
      <c r="AM31" s="25">
        <f t="shared" si="9"/>
        <v>0</v>
      </c>
      <c r="AN31" s="25">
        <f t="shared" si="10"/>
        <v>0</v>
      </c>
      <c r="AO31" s="25">
        <f t="shared" si="11"/>
        <v>0</v>
      </c>
      <c r="AP31" s="25">
        <f t="shared" si="12"/>
        <v>0</v>
      </c>
      <c r="AQ31" s="34"/>
      <c r="AR31" s="34"/>
    </row>
    <row r="32" spans="2:44" s="18" customFormat="1" ht="15" customHeight="1">
      <c r="B32" s="39"/>
      <c r="C32" s="72" t="s">
        <v>89</v>
      </c>
      <c r="D32" s="72"/>
      <c r="E32" s="72"/>
      <c r="F32" s="72"/>
      <c r="G32" s="76"/>
      <c r="H32" s="19">
        <f t="shared" si="0"/>
        <v>13160</v>
      </c>
      <c r="I32" s="20">
        <v>8282</v>
      </c>
      <c r="J32" s="19">
        <f t="shared" si="1"/>
        <v>4878</v>
      </c>
      <c r="K32" s="19">
        <f t="shared" si="2"/>
        <v>1665</v>
      </c>
      <c r="L32" s="20">
        <v>1371</v>
      </c>
      <c r="M32" s="20">
        <v>294</v>
      </c>
      <c r="N32" s="19">
        <f t="shared" si="3"/>
        <v>877</v>
      </c>
      <c r="O32" s="20">
        <v>654</v>
      </c>
      <c r="P32" s="20">
        <v>137</v>
      </c>
      <c r="Q32" s="19">
        <v>86</v>
      </c>
      <c r="R32" s="22"/>
      <c r="S32" s="23">
        <f t="shared" si="4"/>
        <v>564</v>
      </c>
      <c r="T32" s="19">
        <v>383</v>
      </c>
      <c r="U32" s="19">
        <v>146</v>
      </c>
      <c r="V32" s="19">
        <v>35</v>
      </c>
      <c r="W32" s="19">
        <f t="shared" si="5"/>
        <v>402</v>
      </c>
      <c r="X32" s="19">
        <v>244</v>
      </c>
      <c r="Y32" s="19">
        <v>142</v>
      </c>
      <c r="Z32" s="19">
        <v>16</v>
      </c>
      <c r="AA32" s="19">
        <f t="shared" si="6"/>
        <v>1370</v>
      </c>
      <c r="AB32" s="19">
        <v>548</v>
      </c>
      <c r="AC32" s="19">
        <v>525</v>
      </c>
      <c r="AD32" s="19">
        <v>297</v>
      </c>
      <c r="AE32" s="24"/>
      <c r="AF32" s="72" t="s">
        <v>89</v>
      </c>
      <c r="AG32" s="72"/>
      <c r="AH32" s="72"/>
      <c r="AI32" s="72"/>
      <c r="AJ32" s="72"/>
      <c r="AK32" s="25">
        <f t="shared" si="7"/>
        <v>0</v>
      </c>
      <c r="AL32" s="25">
        <f t="shared" si="8"/>
        <v>0</v>
      </c>
      <c r="AM32" s="25">
        <f t="shared" si="9"/>
        <v>0</v>
      </c>
      <c r="AN32" s="25">
        <f t="shared" si="10"/>
        <v>0</v>
      </c>
      <c r="AO32" s="25">
        <f t="shared" si="11"/>
        <v>0</v>
      </c>
      <c r="AP32" s="25">
        <f t="shared" si="12"/>
        <v>0</v>
      </c>
      <c r="AQ32" s="27"/>
      <c r="AR32" s="27"/>
    </row>
    <row r="33" spans="2:44" s="28" customFormat="1" ht="12" customHeight="1">
      <c r="B33" s="29"/>
      <c r="C33" s="30"/>
      <c r="D33" s="55" t="s">
        <v>45</v>
      </c>
      <c r="E33" s="55"/>
      <c r="F33" s="55"/>
      <c r="G33" s="70"/>
      <c r="H33" s="19">
        <f t="shared" si="0"/>
        <v>10426</v>
      </c>
      <c r="I33" s="37">
        <v>6277</v>
      </c>
      <c r="J33" s="19">
        <f t="shared" si="1"/>
        <v>4149</v>
      </c>
      <c r="K33" s="19">
        <f t="shared" si="2"/>
        <v>1350</v>
      </c>
      <c r="L33" s="37">
        <v>1085</v>
      </c>
      <c r="M33" s="37">
        <v>265</v>
      </c>
      <c r="N33" s="19">
        <f t="shared" si="3"/>
        <v>748</v>
      </c>
      <c r="O33" s="37">
        <v>542</v>
      </c>
      <c r="P33" s="37">
        <v>124</v>
      </c>
      <c r="Q33" s="38">
        <v>82</v>
      </c>
      <c r="R33" s="32"/>
      <c r="S33" s="23">
        <f t="shared" si="4"/>
        <v>481</v>
      </c>
      <c r="T33" s="38">
        <v>311</v>
      </c>
      <c r="U33" s="38">
        <v>136</v>
      </c>
      <c r="V33" s="38">
        <v>34</v>
      </c>
      <c r="W33" s="19">
        <f t="shared" si="5"/>
        <v>339</v>
      </c>
      <c r="X33" s="38">
        <v>187</v>
      </c>
      <c r="Y33" s="38">
        <v>136</v>
      </c>
      <c r="Z33" s="38">
        <v>16</v>
      </c>
      <c r="AA33" s="19">
        <f t="shared" si="6"/>
        <v>1231</v>
      </c>
      <c r="AB33" s="38">
        <v>435</v>
      </c>
      <c r="AC33" s="38">
        <v>500</v>
      </c>
      <c r="AD33" s="38">
        <v>296</v>
      </c>
      <c r="AE33" s="33"/>
      <c r="AF33" s="30"/>
      <c r="AG33" s="55" t="s">
        <v>45</v>
      </c>
      <c r="AH33" s="55"/>
      <c r="AI33" s="55"/>
      <c r="AJ33" s="55"/>
      <c r="AK33" s="25">
        <f t="shared" si="7"/>
        <v>0</v>
      </c>
      <c r="AL33" s="25">
        <f t="shared" si="8"/>
        <v>0</v>
      </c>
      <c r="AM33" s="25">
        <f t="shared" si="9"/>
        <v>0</v>
      </c>
      <c r="AN33" s="25">
        <f t="shared" si="10"/>
        <v>0</v>
      </c>
      <c r="AO33" s="25">
        <f t="shared" si="11"/>
        <v>0</v>
      </c>
      <c r="AP33" s="25">
        <f t="shared" si="12"/>
        <v>0</v>
      </c>
      <c r="AQ33" s="34"/>
      <c r="AR33" s="34"/>
    </row>
    <row r="34" spans="2:44" s="28" customFormat="1" ht="12" customHeight="1">
      <c r="B34" s="29"/>
      <c r="C34" s="30"/>
      <c r="D34" s="55" t="s">
        <v>46</v>
      </c>
      <c r="E34" s="55"/>
      <c r="F34" s="55"/>
      <c r="G34" s="70"/>
      <c r="H34" s="19">
        <f t="shared" si="0"/>
        <v>1049</v>
      </c>
      <c r="I34" s="35">
        <v>819</v>
      </c>
      <c r="J34" s="19">
        <f t="shared" si="1"/>
        <v>230</v>
      </c>
      <c r="K34" s="19">
        <f t="shared" si="2"/>
        <v>116</v>
      </c>
      <c r="L34" s="35">
        <v>104</v>
      </c>
      <c r="M34" s="35">
        <v>12</v>
      </c>
      <c r="N34" s="19">
        <f t="shared" si="3"/>
        <v>49</v>
      </c>
      <c r="O34" s="35">
        <v>38</v>
      </c>
      <c r="P34" s="35">
        <v>8</v>
      </c>
      <c r="Q34" s="36">
        <v>3</v>
      </c>
      <c r="R34" s="32"/>
      <c r="S34" s="23">
        <f t="shared" si="4"/>
        <v>23</v>
      </c>
      <c r="T34" s="36">
        <v>20</v>
      </c>
      <c r="U34" s="36">
        <v>2</v>
      </c>
      <c r="V34" s="36">
        <v>1</v>
      </c>
      <c r="W34" s="19">
        <f t="shared" si="5"/>
        <v>16</v>
      </c>
      <c r="X34" s="36">
        <v>13</v>
      </c>
      <c r="Y34" s="36">
        <v>3</v>
      </c>
      <c r="Z34" s="36">
        <v>0</v>
      </c>
      <c r="AA34" s="19">
        <f t="shared" si="6"/>
        <v>26</v>
      </c>
      <c r="AB34" s="36">
        <v>19</v>
      </c>
      <c r="AC34" s="36">
        <v>7</v>
      </c>
      <c r="AD34" s="36">
        <v>0</v>
      </c>
      <c r="AE34" s="33"/>
      <c r="AF34" s="30"/>
      <c r="AG34" s="55" t="s">
        <v>46</v>
      </c>
      <c r="AH34" s="55"/>
      <c r="AI34" s="55"/>
      <c r="AJ34" s="55"/>
      <c r="AK34" s="25">
        <f t="shared" si="7"/>
        <v>0</v>
      </c>
      <c r="AL34" s="25">
        <f t="shared" si="8"/>
        <v>0</v>
      </c>
      <c r="AM34" s="25">
        <f t="shared" si="9"/>
        <v>0</v>
      </c>
      <c r="AN34" s="25">
        <f t="shared" si="10"/>
        <v>0</v>
      </c>
      <c r="AO34" s="25">
        <f t="shared" si="11"/>
        <v>0</v>
      </c>
      <c r="AP34" s="25">
        <f t="shared" si="12"/>
        <v>0</v>
      </c>
      <c r="AQ34" s="34"/>
      <c r="AR34" s="34"/>
    </row>
    <row r="35" spans="2:44" s="28" customFormat="1" ht="12" customHeight="1">
      <c r="B35" s="29"/>
      <c r="C35" s="30"/>
      <c r="D35" s="30"/>
      <c r="E35" s="55" t="s">
        <v>46</v>
      </c>
      <c r="F35" s="55"/>
      <c r="G35" s="70"/>
      <c r="H35" s="19">
        <f t="shared" si="0"/>
        <v>377</v>
      </c>
      <c r="I35" s="37">
        <v>266</v>
      </c>
      <c r="J35" s="19">
        <f t="shared" si="1"/>
        <v>111</v>
      </c>
      <c r="K35" s="19">
        <f t="shared" si="2"/>
        <v>43</v>
      </c>
      <c r="L35" s="37">
        <v>38</v>
      </c>
      <c r="M35" s="37">
        <v>5</v>
      </c>
      <c r="N35" s="19">
        <f t="shared" si="3"/>
        <v>29</v>
      </c>
      <c r="O35" s="37">
        <v>24</v>
      </c>
      <c r="P35" s="37">
        <v>4</v>
      </c>
      <c r="Q35" s="38">
        <v>1</v>
      </c>
      <c r="R35" s="32"/>
      <c r="S35" s="23">
        <f t="shared" si="4"/>
        <v>12</v>
      </c>
      <c r="T35" s="38">
        <v>10</v>
      </c>
      <c r="U35" s="38">
        <v>2</v>
      </c>
      <c r="V35" s="38">
        <v>0</v>
      </c>
      <c r="W35" s="19">
        <f t="shared" si="5"/>
        <v>11</v>
      </c>
      <c r="X35" s="38">
        <v>10</v>
      </c>
      <c r="Y35" s="38">
        <v>1</v>
      </c>
      <c r="Z35" s="38">
        <v>0</v>
      </c>
      <c r="AA35" s="19">
        <f t="shared" si="6"/>
        <v>16</v>
      </c>
      <c r="AB35" s="38">
        <v>12</v>
      </c>
      <c r="AC35" s="38">
        <v>4</v>
      </c>
      <c r="AD35" s="38">
        <v>0</v>
      </c>
      <c r="AE35" s="33"/>
      <c r="AF35" s="30"/>
      <c r="AG35" s="30"/>
      <c r="AH35" s="55" t="s">
        <v>46</v>
      </c>
      <c r="AI35" s="55"/>
      <c r="AJ35" s="55"/>
      <c r="AK35" s="25">
        <f t="shared" si="7"/>
        <v>0</v>
      </c>
      <c r="AL35" s="25">
        <f t="shared" si="8"/>
        <v>0</v>
      </c>
      <c r="AM35" s="25">
        <f t="shared" si="9"/>
        <v>0</v>
      </c>
      <c r="AN35" s="25">
        <f t="shared" si="10"/>
        <v>0</v>
      </c>
      <c r="AO35" s="25">
        <f t="shared" si="11"/>
        <v>0</v>
      </c>
      <c r="AP35" s="25">
        <f t="shared" si="12"/>
        <v>0</v>
      </c>
      <c r="AQ35" s="34"/>
      <c r="AR35" s="34"/>
    </row>
    <row r="36" spans="2:44" s="28" customFormat="1" ht="12" customHeight="1">
      <c r="B36" s="29"/>
      <c r="C36" s="30"/>
      <c r="D36" s="30"/>
      <c r="E36" s="55" t="s">
        <v>47</v>
      </c>
      <c r="F36" s="55"/>
      <c r="G36" s="70"/>
      <c r="H36" s="19">
        <f t="shared" si="0"/>
        <v>672</v>
      </c>
      <c r="I36" s="37">
        <v>553</v>
      </c>
      <c r="J36" s="19">
        <f t="shared" si="1"/>
        <v>119</v>
      </c>
      <c r="K36" s="19">
        <f t="shared" si="2"/>
        <v>73</v>
      </c>
      <c r="L36" s="37">
        <v>66</v>
      </c>
      <c r="M36" s="37">
        <v>7</v>
      </c>
      <c r="N36" s="19">
        <f t="shared" si="3"/>
        <v>20</v>
      </c>
      <c r="O36" s="37">
        <v>14</v>
      </c>
      <c r="P36" s="37">
        <v>4</v>
      </c>
      <c r="Q36" s="38">
        <v>2</v>
      </c>
      <c r="R36" s="32"/>
      <c r="S36" s="23">
        <f t="shared" si="4"/>
        <v>11</v>
      </c>
      <c r="T36" s="38">
        <v>10</v>
      </c>
      <c r="U36" s="38">
        <v>0</v>
      </c>
      <c r="V36" s="38">
        <v>1</v>
      </c>
      <c r="W36" s="19">
        <f t="shared" si="5"/>
        <v>5</v>
      </c>
      <c r="X36" s="38">
        <v>3</v>
      </c>
      <c r="Y36" s="38">
        <v>2</v>
      </c>
      <c r="Z36" s="38">
        <v>0</v>
      </c>
      <c r="AA36" s="19">
        <f t="shared" si="6"/>
        <v>10</v>
      </c>
      <c r="AB36" s="38">
        <v>7</v>
      </c>
      <c r="AC36" s="38">
        <v>3</v>
      </c>
      <c r="AD36" s="38">
        <v>0</v>
      </c>
      <c r="AE36" s="33"/>
      <c r="AF36" s="30"/>
      <c r="AG36" s="30"/>
      <c r="AH36" s="55" t="s">
        <v>47</v>
      </c>
      <c r="AI36" s="55"/>
      <c r="AJ36" s="55"/>
      <c r="AK36" s="25">
        <f t="shared" si="7"/>
        <v>0</v>
      </c>
      <c r="AL36" s="25">
        <f t="shared" si="8"/>
        <v>0</v>
      </c>
      <c r="AM36" s="25">
        <f t="shared" si="9"/>
        <v>0</v>
      </c>
      <c r="AN36" s="25">
        <f t="shared" si="10"/>
        <v>0</v>
      </c>
      <c r="AO36" s="25">
        <f t="shared" si="11"/>
        <v>0</v>
      </c>
      <c r="AP36" s="25">
        <f t="shared" si="12"/>
        <v>0</v>
      </c>
      <c r="AQ36" s="34"/>
      <c r="AR36" s="34"/>
    </row>
    <row r="37" spans="2:44" s="28" customFormat="1" ht="12" customHeight="1">
      <c r="B37" s="29"/>
      <c r="C37" s="30"/>
      <c r="D37" s="55" t="s">
        <v>48</v>
      </c>
      <c r="E37" s="55"/>
      <c r="F37" s="55"/>
      <c r="G37" s="70"/>
      <c r="H37" s="19">
        <f t="shared" si="0"/>
        <v>1561</v>
      </c>
      <c r="I37" s="35">
        <v>1080</v>
      </c>
      <c r="J37" s="19">
        <f t="shared" si="1"/>
        <v>481</v>
      </c>
      <c r="K37" s="19">
        <f t="shared" si="2"/>
        <v>187</v>
      </c>
      <c r="L37" s="35">
        <v>170</v>
      </c>
      <c r="M37" s="35">
        <v>17</v>
      </c>
      <c r="N37" s="19">
        <f t="shared" si="3"/>
        <v>77</v>
      </c>
      <c r="O37" s="35">
        <v>71</v>
      </c>
      <c r="P37" s="35">
        <v>5</v>
      </c>
      <c r="Q37" s="36">
        <v>1</v>
      </c>
      <c r="R37" s="32"/>
      <c r="S37" s="23">
        <f t="shared" si="4"/>
        <v>59</v>
      </c>
      <c r="T37" s="36">
        <v>51</v>
      </c>
      <c r="U37" s="36">
        <v>8</v>
      </c>
      <c r="V37" s="36">
        <v>0</v>
      </c>
      <c r="W37" s="19">
        <f t="shared" si="5"/>
        <v>46</v>
      </c>
      <c r="X37" s="36">
        <v>43</v>
      </c>
      <c r="Y37" s="36">
        <v>3</v>
      </c>
      <c r="Z37" s="36">
        <v>0</v>
      </c>
      <c r="AA37" s="19">
        <f t="shared" si="6"/>
        <v>112</v>
      </c>
      <c r="AB37" s="36">
        <v>93</v>
      </c>
      <c r="AC37" s="36">
        <v>18</v>
      </c>
      <c r="AD37" s="36">
        <v>1</v>
      </c>
      <c r="AE37" s="33"/>
      <c r="AF37" s="30"/>
      <c r="AG37" s="55" t="s">
        <v>48</v>
      </c>
      <c r="AH37" s="55"/>
      <c r="AI37" s="55"/>
      <c r="AJ37" s="55"/>
      <c r="AK37" s="25">
        <f t="shared" si="7"/>
        <v>0</v>
      </c>
      <c r="AL37" s="25">
        <f t="shared" si="8"/>
        <v>0</v>
      </c>
      <c r="AM37" s="25">
        <f t="shared" si="9"/>
        <v>0</v>
      </c>
      <c r="AN37" s="25">
        <f t="shared" si="10"/>
        <v>0</v>
      </c>
      <c r="AO37" s="25">
        <f t="shared" si="11"/>
        <v>0</v>
      </c>
      <c r="AP37" s="25">
        <f t="shared" si="12"/>
        <v>0</v>
      </c>
      <c r="AQ37" s="34"/>
      <c r="AR37" s="34"/>
    </row>
    <row r="38" spans="2:44" s="28" customFormat="1" ht="12" customHeight="1">
      <c r="B38" s="29"/>
      <c r="C38" s="30"/>
      <c r="D38" s="30"/>
      <c r="E38" s="86" t="s">
        <v>11</v>
      </c>
      <c r="F38" s="86"/>
      <c r="G38" s="87"/>
      <c r="H38" s="19">
        <f t="shared" si="0"/>
        <v>65</v>
      </c>
      <c r="I38" s="37">
        <v>48</v>
      </c>
      <c r="J38" s="19">
        <f t="shared" si="1"/>
        <v>17</v>
      </c>
      <c r="K38" s="19">
        <f t="shared" si="2"/>
        <v>8</v>
      </c>
      <c r="L38" s="37">
        <v>8</v>
      </c>
      <c r="M38" s="37">
        <v>0</v>
      </c>
      <c r="N38" s="19">
        <f t="shared" si="3"/>
        <v>1</v>
      </c>
      <c r="O38" s="37">
        <v>1</v>
      </c>
      <c r="P38" s="37">
        <v>0</v>
      </c>
      <c r="Q38" s="38">
        <v>0</v>
      </c>
      <c r="R38" s="32"/>
      <c r="S38" s="23">
        <f t="shared" si="4"/>
        <v>2</v>
      </c>
      <c r="T38" s="38">
        <v>1</v>
      </c>
      <c r="U38" s="38">
        <v>1</v>
      </c>
      <c r="V38" s="38">
        <v>0</v>
      </c>
      <c r="W38" s="19">
        <f t="shared" si="5"/>
        <v>3</v>
      </c>
      <c r="X38" s="38">
        <v>3</v>
      </c>
      <c r="Y38" s="38">
        <v>0</v>
      </c>
      <c r="Z38" s="38">
        <v>0</v>
      </c>
      <c r="AA38" s="19">
        <f t="shared" si="6"/>
        <v>3</v>
      </c>
      <c r="AB38" s="38">
        <v>3</v>
      </c>
      <c r="AC38" s="38">
        <v>0</v>
      </c>
      <c r="AD38" s="38">
        <v>0</v>
      </c>
      <c r="AE38" s="33"/>
      <c r="AF38" s="30"/>
      <c r="AG38" s="30"/>
      <c r="AH38" s="86" t="s">
        <v>11</v>
      </c>
      <c r="AI38" s="86"/>
      <c r="AJ38" s="86"/>
      <c r="AK38" s="25">
        <f t="shared" si="7"/>
        <v>0</v>
      </c>
      <c r="AL38" s="25">
        <f t="shared" si="8"/>
        <v>0</v>
      </c>
      <c r="AM38" s="25">
        <f t="shared" si="9"/>
        <v>0</v>
      </c>
      <c r="AN38" s="25">
        <f t="shared" si="10"/>
        <v>0</v>
      </c>
      <c r="AO38" s="25">
        <f t="shared" si="11"/>
        <v>0</v>
      </c>
      <c r="AP38" s="25">
        <f t="shared" si="12"/>
        <v>0</v>
      </c>
      <c r="AQ38" s="34"/>
      <c r="AR38" s="34"/>
    </row>
    <row r="39" spans="2:44" s="28" customFormat="1" ht="12" customHeight="1">
      <c r="B39" s="29"/>
      <c r="C39" s="30"/>
      <c r="D39" s="30"/>
      <c r="E39" s="55" t="s">
        <v>12</v>
      </c>
      <c r="F39" s="55"/>
      <c r="G39" s="70"/>
      <c r="H39" s="19">
        <f t="shared" si="0"/>
        <v>1381</v>
      </c>
      <c r="I39" s="37">
        <v>955</v>
      </c>
      <c r="J39" s="19">
        <f t="shared" si="1"/>
        <v>426</v>
      </c>
      <c r="K39" s="19">
        <f t="shared" si="2"/>
        <v>170</v>
      </c>
      <c r="L39" s="37">
        <v>154</v>
      </c>
      <c r="M39" s="37">
        <v>16</v>
      </c>
      <c r="N39" s="19">
        <f t="shared" si="3"/>
        <v>70</v>
      </c>
      <c r="O39" s="37">
        <v>64</v>
      </c>
      <c r="P39" s="37">
        <v>5</v>
      </c>
      <c r="Q39" s="38">
        <v>1</v>
      </c>
      <c r="R39" s="32"/>
      <c r="S39" s="23">
        <f t="shared" si="4"/>
        <v>46</v>
      </c>
      <c r="T39" s="38">
        <v>39</v>
      </c>
      <c r="U39" s="38">
        <v>7</v>
      </c>
      <c r="V39" s="38">
        <v>0</v>
      </c>
      <c r="W39" s="19">
        <f t="shared" si="5"/>
        <v>35</v>
      </c>
      <c r="X39" s="38">
        <v>33</v>
      </c>
      <c r="Y39" s="38">
        <v>2</v>
      </c>
      <c r="Z39" s="38">
        <v>0</v>
      </c>
      <c r="AA39" s="19">
        <f t="shared" si="6"/>
        <v>105</v>
      </c>
      <c r="AB39" s="38">
        <v>86</v>
      </c>
      <c r="AC39" s="38">
        <v>18</v>
      </c>
      <c r="AD39" s="38">
        <v>1</v>
      </c>
      <c r="AE39" s="33"/>
      <c r="AF39" s="30"/>
      <c r="AG39" s="30"/>
      <c r="AH39" s="55" t="s">
        <v>12</v>
      </c>
      <c r="AI39" s="55"/>
      <c r="AJ39" s="55"/>
      <c r="AK39" s="25">
        <f t="shared" si="7"/>
        <v>0</v>
      </c>
      <c r="AL39" s="25">
        <f t="shared" si="8"/>
        <v>0</v>
      </c>
      <c r="AM39" s="25">
        <f t="shared" si="9"/>
        <v>0</v>
      </c>
      <c r="AN39" s="25">
        <f t="shared" si="10"/>
        <v>0</v>
      </c>
      <c r="AO39" s="25">
        <f t="shared" si="11"/>
        <v>0</v>
      </c>
      <c r="AP39" s="25">
        <f t="shared" si="12"/>
        <v>0</v>
      </c>
      <c r="AQ39" s="34"/>
      <c r="AR39" s="34"/>
    </row>
    <row r="40" spans="2:44" s="28" customFormat="1" ht="12" customHeight="1">
      <c r="B40" s="29"/>
      <c r="C40" s="30"/>
      <c r="D40" s="30"/>
      <c r="E40" s="55" t="s">
        <v>117</v>
      </c>
      <c r="F40" s="55"/>
      <c r="G40" s="70"/>
      <c r="H40" s="19">
        <f t="shared" si="0"/>
        <v>47</v>
      </c>
      <c r="I40" s="37">
        <v>30</v>
      </c>
      <c r="J40" s="19">
        <f t="shared" si="1"/>
        <v>17</v>
      </c>
      <c r="K40" s="19">
        <f t="shared" si="2"/>
        <v>4</v>
      </c>
      <c r="L40" s="37">
        <v>3</v>
      </c>
      <c r="M40" s="37">
        <v>1</v>
      </c>
      <c r="N40" s="19">
        <f t="shared" si="3"/>
        <v>3</v>
      </c>
      <c r="O40" s="37">
        <v>3</v>
      </c>
      <c r="P40" s="37">
        <v>0</v>
      </c>
      <c r="Q40" s="38">
        <v>0</v>
      </c>
      <c r="R40" s="32"/>
      <c r="S40" s="23">
        <f t="shared" si="4"/>
        <v>4</v>
      </c>
      <c r="T40" s="38">
        <v>4</v>
      </c>
      <c r="U40" s="38">
        <v>0</v>
      </c>
      <c r="V40" s="38">
        <v>0</v>
      </c>
      <c r="W40" s="19">
        <f t="shared" si="5"/>
        <v>4</v>
      </c>
      <c r="X40" s="38">
        <v>4</v>
      </c>
      <c r="Y40" s="38">
        <v>0</v>
      </c>
      <c r="Z40" s="38">
        <v>0</v>
      </c>
      <c r="AA40" s="19">
        <f t="shared" si="6"/>
        <v>2</v>
      </c>
      <c r="AB40" s="38">
        <v>2</v>
      </c>
      <c r="AC40" s="38">
        <v>0</v>
      </c>
      <c r="AD40" s="38">
        <v>0</v>
      </c>
      <c r="AE40" s="33"/>
      <c r="AF40" s="30"/>
      <c r="AG40" s="30"/>
      <c r="AH40" s="55" t="s">
        <v>117</v>
      </c>
      <c r="AI40" s="55"/>
      <c r="AJ40" s="55"/>
      <c r="AK40" s="25">
        <f t="shared" si="7"/>
        <v>0</v>
      </c>
      <c r="AL40" s="25">
        <f t="shared" si="8"/>
        <v>0</v>
      </c>
      <c r="AM40" s="25">
        <f t="shared" si="9"/>
        <v>0</v>
      </c>
      <c r="AN40" s="25">
        <f t="shared" si="10"/>
        <v>0</v>
      </c>
      <c r="AO40" s="25">
        <f t="shared" si="11"/>
        <v>0</v>
      </c>
      <c r="AP40" s="25">
        <f t="shared" si="12"/>
        <v>0</v>
      </c>
      <c r="AQ40" s="34"/>
      <c r="AR40" s="34"/>
    </row>
    <row r="41" spans="2:44" s="28" customFormat="1" ht="12" customHeight="1">
      <c r="B41" s="29"/>
      <c r="C41" s="30"/>
      <c r="D41" s="30"/>
      <c r="E41" s="55" t="s">
        <v>13</v>
      </c>
      <c r="F41" s="55"/>
      <c r="G41" s="70"/>
      <c r="H41" s="19">
        <f t="shared" si="0"/>
        <v>38</v>
      </c>
      <c r="I41" s="37">
        <v>30</v>
      </c>
      <c r="J41" s="19">
        <f t="shared" si="1"/>
        <v>8</v>
      </c>
      <c r="K41" s="19">
        <f t="shared" si="2"/>
        <v>1</v>
      </c>
      <c r="L41" s="37">
        <v>1</v>
      </c>
      <c r="M41" s="37">
        <v>0</v>
      </c>
      <c r="N41" s="19">
        <f t="shared" si="3"/>
        <v>2</v>
      </c>
      <c r="O41" s="37">
        <v>2</v>
      </c>
      <c r="P41" s="37">
        <v>0</v>
      </c>
      <c r="Q41" s="38">
        <v>0</v>
      </c>
      <c r="R41" s="32"/>
      <c r="S41" s="23">
        <f t="shared" si="4"/>
        <v>3</v>
      </c>
      <c r="T41" s="38">
        <v>3</v>
      </c>
      <c r="U41" s="38">
        <v>0</v>
      </c>
      <c r="V41" s="38">
        <v>0</v>
      </c>
      <c r="W41" s="19">
        <f t="shared" si="5"/>
        <v>2</v>
      </c>
      <c r="X41" s="38">
        <v>2</v>
      </c>
      <c r="Y41" s="38">
        <v>0</v>
      </c>
      <c r="Z41" s="38">
        <v>0</v>
      </c>
      <c r="AA41" s="19">
        <f t="shared" si="6"/>
        <v>0</v>
      </c>
      <c r="AB41" s="38">
        <v>0</v>
      </c>
      <c r="AC41" s="38">
        <v>0</v>
      </c>
      <c r="AD41" s="38">
        <v>0</v>
      </c>
      <c r="AE41" s="33"/>
      <c r="AF41" s="30"/>
      <c r="AG41" s="30"/>
      <c r="AH41" s="55" t="s">
        <v>13</v>
      </c>
      <c r="AI41" s="55"/>
      <c r="AJ41" s="55"/>
      <c r="AK41" s="25">
        <f t="shared" si="7"/>
        <v>0</v>
      </c>
      <c r="AL41" s="25">
        <f t="shared" si="8"/>
        <v>0</v>
      </c>
      <c r="AM41" s="25">
        <f t="shared" si="9"/>
        <v>0</v>
      </c>
      <c r="AN41" s="25">
        <f t="shared" si="10"/>
        <v>0</v>
      </c>
      <c r="AO41" s="25">
        <f t="shared" si="11"/>
        <v>0</v>
      </c>
      <c r="AP41" s="25">
        <f t="shared" si="12"/>
        <v>0</v>
      </c>
      <c r="AQ41" s="34"/>
      <c r="AR41" s="34"/>
    </row>
    <row r="42" spans="2:44" s="28" customFormat="1" ht="12" customHeight="1">
      <c r="B42" s="29"/>
      <c r="C42" s="30"/>
      <c r="D42" s="30"/>
      <c r="E42" s="84" t="s">
        <v>49</v>
      </c>
      <c r="F42" s="84"/>
      <c r="G42" s="85"/>
      <c r="H42" s="19">
        <f t="shared" si="0"/>
        <v>30</v>
      </c>
      <c r="I42" s="37">
        <v>17</v>
      </c>
      <c r="J42" s="19">
        <f t="shared" si="1"/>
        <v>13</v>
      </c>
      <c r="K42" s="19">
        <f t="shared" si="2"/>
        <v>4</v>
      </c>
      <c r="L42" s="37">
        <v>4</v>
      </c>
      <c r="M42" s="37">
        <v>0</v>
      </c>
      <c r="N42" s="19">
        <f t="shared" si="3"/>
        <v>1</v>
      </c>
      <c r="O42" s="37">
        <v>1</v>
      </c>
      <c r="P42" s="37">
        <v>0</v>
      </c>
      <c r="Q42" s="38">
        <v>0</v>
      </c>
      <c r="R42" s="32"/>
      <c r="S42" s="23">
        <f t="shared" si="4"/>
        <v>4</v>
      </c>
      <c r="T42" s="38">
        <v>4</v>
      </c>
      <c r="U42" s="38">
        <v>0</v>
      </c>
      <c r="V42" s="38">
        <v>0</v>
      </c>
      <c r="W42" s="19">
        <f t="shared" si="5"/>
        <v>2</v>
      </c>
      <c r="X42" s="38">
        <v>1</v>
      </c>
      <c r="Y42" s="38">
        <v>1</v>
      </c>
      <c r="Z42" s="38">
        <v>0</v>
      </c>
      <c r="AA42" s="19">
        <f t="shared" si="6"/>
        <v>2</v>
      </c>
      <c r="AB42" s="38">
        <v>2</v>
      </c>
      <c r="AC42" s="38">
        <v>0</v>
      </c>
      <c r="AD42" s="38">
        <v>0</v>
      </c>
      <c r="AE42" s="33"/>
      <c r="AF42" s="30"/>
      <c r="AG42" s="30"/>
      <c r="AH42" s="84" t="s">
        <v>49</v>
      </c>
      <c r="AI42" s="84"/>
      <c r="AJ42" s="84"/>
      <c r="AK42" s="25">
        <f t="shared" si="7"/>
        <v>0</v>
      </c>
      <c r="AL42" s="25">
        <f t="shared" si="8"/>
        <v>0</v>
      </c>
      <c r="AM42" s="25">
        <f t="shared" si="9"/>
        <v>0</v>
      </c>
      <c r="AN42" s="25">
        <f t="shared" si="10"/>
        <v>0</v>
      </c>
      <c r="AO42" s="25">
        <f t="shared" si="11"/>
        <v>0</v>
      </c>
      <c r="AP42" s="25">
        <f t="shared" si="12"/>
        <v>0</v>
      </c>
      <c r="AQ42" s="34"/>
      <c r="AR42" s="34"/>
    </row>
    <row r="43" spans="2:44" s="28" customFormat="1" ht="12" customHeight="1">
      <c r="B43" s="29"/>
      <c r="C43" s="30"/>
      <c r="D43" s="55" t="s">
        <v>50</v>
      </c>
      <c r="E43" s="55"/>
      <c r="F43" s="55"/>
      <c r="G43" s="70"/>
      <c r="H43" s="19">
        <f t="shared" si="0"/>
        <v>97</v>
      </c>
      <c r="I43" s="37">
        <v>84</v>
      </c>
      <c r="J43" s="19">
        <f t="shared" si="1"/>
        <v>13</v>
      </c>
      <c r="K43" s="19">
        <f t="shared" si="2"/>
        <v>9</v>
      </c>
      <c r="L43" s="37">
        <v>9</v>
      </c>
      <c r="M43" s="37">
        <v>0</v>
      </c>
      <c r="N43" s="19">
        <f t="shared" si="3"/>
        <v>1</v>
      </c>
      <c r="O43" s="37">
        <v>1</v>
      </c>
      <c r="P43" s="37">
        <v>0</v>
      </c>
      <c r="Q43" s="38">
        <v>0</v>
      </c>
      <c r="R43" s="32"/>
      <c r="S43" s="23">
        <f t="shared" si="4"/>
        <v>1</v>
      </c>
      <c r="T43" s="38">
        <v>1</v>
      </c>
      <c r="U43" s="38">
        <v>0</v>
      </c>
      <c r="V43" s="38">
        <v>0</v>
      </c>
      <c r="W43" s="19">
        <f t="shared" si="5"/>
        <v>1</v>
      </c>
      <c r="X43" s="38">
        <v>1</v>
      </c>
      <c r="Y43" s="38">
        <v>0</v>
      </c>
      <c r="Z43" s="38">
        <v>0</v>
      </c>
      <c r="AA43" s="19">
        <f t="shared" si="6"/>
        <v>1</v>
      </c>
      <c r="AB43" s="38">
        <v>1</v>
      </c>
      <c r="AC43" s="38">
        <v>0</v>
      </c>
      <c r="AD43" s="38">
        <v>0</v>
      </c>
      <c r="AE43" s="33"/>
      <c r="AF43" s="30"/>
      <c r="AG43" s="55" t="s">
        <v>50</v>
      </c>
      <c r="AH43" s="55"/>
      <c r="AI43" s="55"/>
      <c r="AJ43" s="55"/>
      <c r="AK43" s="25">
        <f t="shared" si="7"/>
        <v>0</v>
      </c>
      <c r="AL43" s="25">
        <f t="shared" si="8"/>
        <v>0</v>
      </c>
      <c r="AM43" s="25">
        <f t="shared" si="9"/>
        <v>0</v>
      </c>
      <c r="AN43" s="25">
        <f t="shared" si="10"/>
        <v>0</v>
      </c>
      <c r="AO43" s="25">
        <f t="shared" si="11"/>
        <v>0</v>
      </c>
      <c r="AP43" s="25">
        <f t="shared" si="12"/>
        <v>0</v>
      </c>
      <c r="AQ43" s="34"/>
      <c r="AR43" s="34"/>
    </row>
    <row r="44" spans="2:44" s="28" customFormat="1" ht="12" customHeight="1">
      <c r="B44" s="29"/>
      <c r="C44" s="30"/>
      <c r="D44" s="30"/>
      <c r="E44" s="77" t="s">
        <v>51</v>
      </c>
      <c r="F44" s="77"/>
      <c r="G44" s="31" t="s">
        <v>14</v>
      </c>
      <c r="H44" s="19">
        <f t="shared" si="0"/>
        <v>81</v>
      </c>
      <c r="I44" s="37">
        <v>68</v>
      </c>
      <c r="J44" s="19">
        <f t="shared" si="1"/>
        <v>13</v>
      </c>
      <c r="K44" s="19">
        <f t="shared" si="2"/>
        <v>9</v>
      </c>
      <c r="L44" s="37">
        <v>9</v>
      </c>
      <c r="M44" s="37">
        <v>0</v>
      </c>
      <c r="N44" s="19">
        <f t="shared" si="3"/>
        <v>1</v>
      </c>
      <c r="O44" s="37">
        <v>1</v>
      </c>
      <c r="P44" s="37">
        <v>0</v>
      </c>
      <c r="Q44" s="38">
        <v>0</v>
      </c>
      <c r="R44" s="32"/>
      <c r="S44" s="23">
        <f t="shared" si="4"/>
        <v>1</v>
      </c>
      <c r="T44" s="38">
        <v>1</v>
      </c>
      <c r="U44" s="38">
        <v>0</v>
      </c>
      <c r="V44" s="38">
        <v>0</v>
      </c>
      <c r="W44" s="19">
        <f t="shared" si="5"/>
        <v>1</v>
      </c>
      <c r="X44" s="38">
        <v>1</v>
      </c>
      <c r="Y44" s="38">
        <v>0</v>
      </c>
      <c r="Z44" s="38">
        <v>0</v>
      </c>
      <c r="AA44" s="19">
        <f t="shared" si="6"/>
        <v>1</v>
      </c>
      <c r="AB44" s="38">
        <v>1</v>
      </c>
      <c r="AC44" s="38">
        <v>0</v>
      </c>
      <c r="AD44" s="38">
        <v>0</v>
      </c>
      <c r="AE44" s="33"/>
      <c r="AF44" s="30"/>
      <c r="AG44" s="30"/>
      <c r="AH44" s="77" t="s">
        <v>51</v>
      </c>
      <c r="AI44" s="77"/>
      <c r="AJ44" s="30" t="s">
        <v>14</v>
      </c>
      <c r="AK44" s="25">
        <f t="shared" si="7"/>
        <v>0</v>
      </c>
      <c r="AL44" s="25">
        <f t="shared" si="8"/>
        <v>0</v>
      </c>
      <c r="AM44" s="25">
        <f t="shared" si="9"/>
        <v>0</v>
      </c>
      <c r="AN44" s="25">
        <f t="shared" si="10"/>
        <v>0</v>
      </c>
      <c r="AO44" s="25">
        <f t="shared" si="11"/>
        <v>0</v>
      </c>
      <c r="AP44" s="25">
        <f t="shared" si="12"/>
        <v>0</v>
      </c>
      <c r="AQ44" s="34"/>
      <c r="AR44" s="34"/>
    </row>
    <row r="45" spans="2:44" s="28" customFormat="1" ht="12" customHeight="1">
      <c r="B45" s="29"/>
      <c r="C45" s="30"/>
      <c r="D45" s="55" t="s">
        <v>52</v>
      </c>
      <c r="E45" s="55"/>
      <c r="F45" s="55"/>
      <c r="G45" s="70"/>
      <c r="H45" s="19">
        <f t="shared" si="0"/>
        <v>0</v>
      </c>
      <c r="I45" s="37">
        <v>0</v>
      </c>
      <c r="J45" s="19">
        <f t="shared" si="1"/>
        <v>0</v>
      </c>
      <c r="K45" s="19">
        <f t="shared" si="2"/>
        <v>0</v>
      </c>
      <c r="L45" s="37">
        <v>0</v>
      </c>
      <c r="M45" s="37">
        <v>0</v>
      </c>
      <c r="N45" s="19">
        <f t="shared" si="3"/>
        <v>0</v>
      </c>
      <c r="O45" s="37">
        <v>0</v>
      </c>
      <c r="P45" s="37">
        <v>0</v>
      </c>
      <c r="Q45" s="38">
        <v>0</v>
      </c>
      <c r="R45" s="32"/>
      <c r="S45" s="23">
        <f t="shared" si="4"/>
        <v>0</v>
      </c>
      <c r="T45" s="38">
        <v>0</v>
      </c>
      <c r="U45" s="38">
        <v>0</v>
      </c>
      <c r="V45" s="38">
        <v>0</v>
      </c>
      <c r="W45" s="19">
        <f t="shared" si="5"/>
        <v>0</v>
      </c>
      <c r="X45" s="38">
        <v>0</v>
      </c>
      <c r="Y45" s="38">
        <v>0</v>
      </c>
      <c r="Z45" s="38">
        <v>0</v>
      </c>
      <c r="AA45" s="19">
        <f t="shared" si="6"/>
        <v>0</v>
      </c>
      <c r="AB45" s="38">
        <v>0</v>
      </c>
      <c r="AC45" s="38">
        <v>0</v>
      </c>
      <c r="AD45" s="38">
        <v>0</v>
      </c>
      <c r="AE45" s="33"/>
      <c r="AF45" s="30"/>
      <c r="AG45" s="55" t="s">
        <v>52</v>
      </c>
      <c r="AH45" s="55"/>
      <c r="AI45" s="55"/>
      <c r="AJ45" s="55"/>
      <c r="AK45" s="25">
        <f t="shared" si="7"/>
        <v>0</v>
      </c>
      <c r="AL45" s="25">
        <f t="shared" si="8"/>
        <v>0</v>
      </c>
      <c r="AM45" s="25">
        <f t="shared" si="9"/>
        <v>0</v>
      </c>
      <c r="AN45" s="25">
        <f t="shared" si="10"/>
        <v>0</v>
      </c>
      <c r="AO45" s="25">
        <f t="shared" si="11"/>
        <v>0</v>
      </c>
      <c r="AP45" s="25">
        <f t="shared" si="12"/>
        <v>0</v>
      </c>
      <c r="AQ45" s="34"/>
      <c r="AR45" s="34"/>
    </row>
    <row r="46" spans="2:44" s="28" customFormat="1" ht="12" customHeight="1">
      <c r="B46" s="29"/>
      <c r="C46" s="30"/>
      <c r="D46" s="55" t="s">
        <v>53</v>
      </c>
      <c r="E46" s="55"/>
      <c r="F46" s="55"/>
      <c r="G46" s="70"/>
      <c r="H46" s="19">
        <f t="shared" si="0"/>
        <v>27</v>
      </c>
      <c r="I46" s="37">
        <v>22</v>
      </c>
      <c r="J46" s="19">
        <f t="shared" si="1"/>
        <v>5</v>
      </c>
      <c r="K46" s="19">
        <f t="shared" si="2"/>
        <v>3</v>
      </c>
      <c r="L46" s="37">
        <v>3</v>
      </c>
      <c r="M46" s="37">
        <v>0</v>
      </c>
      <c r="N46" s="19">
        <f t="shared" si="3"/>
        <v>2</v>
      </c>
      <c r="O46" s="37">
        <v>2</v>
      </c>
      <c r="P46" s="37">
        <v>0</v>
      </c>
      <c r="Q46" s="38">
        <v>0</v>
      </c>
      <c r="R46" s="32"/>
      <c r="S46" s="23">
        <f t="shared" si="4"/>
        <v>0</v>
      </c>
      <c r="T46" s="38">
        <v>0</v>
      </c>
      <c r="U46" s="38">
        <v>0</v>
      </c>
      <c r="V46" s="38">
        <v>0</v>
      </c>
      <c r="W46" s="19">
        <f t="shared" si="5"/>
        <v>0</v>
      </c>
      <c r="X46" s="38">
        <v>0</v>
      </c>
      <c r="Y46" s="38">
        <v>0</v>
      </c>
      <c r="Z46" s="38">
        <v>0</v>
      </c>
      <c r="AA46" s="19">
        <f t="shared" si="6"/>
        <v>0</v>
      </c>
      <c r="AB46" s="38">
        <v>0</v>
      </c>
      <c r="AC46" s="38">
        <v>0</v>
      </c>
      <c r="AD46" s="38">
        <v>0</v>
      </c>
      <c r="AE46" s="33"/>
      <c r="AF46" s="30"/>
      <c r="AG46" s="55" t="s">
        <v>53</v>
      </c>
      <c r="AH46" s="55"/>
      <c r="AI46" s="55"/>
      <c r="AJ46" s="55"/>
      <c r="AK46" s="25">
        <f t="shared" si="7"/>
        <v>0</v>
      </c>
      <c r="AL46" s="25">
        <f t="shared" si="8"/>
        <v>0</v>
      </c>
      <c r="AM46" s="25">
        <f t="shared" si="9"/>
        <v>0</v>
      </c>
      <c r="AN46" s="25">
        <f t="shared" si="10"/>
        <v>0</v>
      </c>
      <c r="AO46" s="25">
        <f t="shared" si="11"/>
        <v>0</v>
      </c>
      <c r="AP46" s="25">
        <f t="shared" si="12"/>
        <v>0</v>
      </c>
      <c r="AQ46" s="34"/>
      <c r="AR46" s="34"/>
    </row>
    <row r="47" spans="2:44" s="18" customFormat="1" ht="15" customHeight="1">
      <c r="B47" s="39"/>
      <c r="C47" s="72" t="s">
        <v>90</v>
      </c>
      <c r="D47" s="72"/>
      <c r="E47" s="72"/>
      <c r="F47" s="72"/>
      <c r="G47" s="76"/>
      <c r="H47" s="19">
        <f t="shared" si="0"/>
        <v>5596</v>
      </c>
      <c r="I47" s="20">
        <v>3879</v>
      </c>
      <c r="J47" s="19">
        <f t="shared" si="1"/>
        <v>1717</v>
      </c>
      <c r="K47" s="19">
        <f t="shared" si="2"/>
        <v>822</v>
      </c>
      <c r="L47" s="20">
        <v>586</v>
      </c>
      <c r="M47" s="20">
        <v>236</v>
      </c>
      <c r="N47" s="19">
        <f t="shared" si="3"/>
        <v>365</v>
      </c>
      <c r="O47" s="20">
        <v>228</v>
      </c>
      <c r="P47" s="20">
        <v>70</v>
      </c>
      <c r="Q47" s="19">
        <v>67</v>
      </c>
      <c r="R47" s="22"/>
      <c r="S47" s="23">
        <f t="shared" si="4"/>
        <v>167</v>
      </c>
      <c r="T47" s="19">
        <v>90</v>
      </c>
      <c r="U47" s="19">
        <v>54</v>
      </c>
      <c r="V47" s="19">
        <v>23</v>
      </c>
      <c r="W47" s="19">
        <f t="shared" si="5"/>
        <v>111</v>
      </c>
      <c r="X47" s="19">
        <v>72</v>
      </c>
      <c r="Y47" s="19">
        <v>29</v>
      </c>
      <c r="Z47" s="19">
        <v>10</v>
      </c>
      <c r="AA47" s="19">
        <f t="shared" si="6"/>
        <v>252</v>
      </c>
      <c r="AB47" s="19">
        <v>116</v>
      </c>
      <c r="AC47" s="19">
        <v>91</v>
      </c>
      <c r="AD47" s="19">
        <v>45</v>
      </c>
      <c r="AE47" s="24"/>
      <c r="AF47" s="72" t="s">
        <v>90</v>
      </c>
      <c r="AG47" s="72"/>
      <c r="AH47" s="72"/>
      <c r="AI47" s="72"/>
      <c r="AJ47" s="72"/>
      <c r="AK47" s="25">
        <f t="shared" si="7"/>
        <v>0</v>
      </c>
      <c r="AL47" s="25">
        <f t="shared" si="8"/>
        <v>0</v>
      </c>
      <c r="AM47" s="25">
        <f t="shared" si="9"/>
        <v>0</v>
      </c>
      <c r="AN47" s="25">
        <f t="shared" si="10"/>
        <v>0</v>
      </c>
      <c r="AO47" s="25">
        <f t="shared" si="11"/>
        <v>0</v>
      </c>
      <c r="AP47" s="25">
        <f t="shared" si="12"/>
        <v>0</v>
      </c>
      <c r="AQ47" s="27"/>
      <c r="AR47" s="27"/>
    </row>
    <row r="48" spans="2:44" s="28" customFormat="1" ht="12" customHeight="1">
      <c r="B48" s="29"/>
      <c r="C48" s="30"/>
      <c r="D48" s="55" t="s">
        <v>54</v>
      </c>
      <c r="E48" s="55"/>
      <c r="F48" s="55"/>
      <c r="G48" s="70"/>
      <c r="H48" s="19">
        <f t="shared" si="0"/>
        <v>1289</v>
      </c>
      <c r="I48" s="35">
        <v>949</v>
      </c>
      <c r="J48" s="19">
        <f t="shared" si="1"/>
        <v>340</v>
      </c>
      <c r="K48" s="19">
        <f t="shared" si="2"/>
        <v>168</v>
      </c>
      <c r="L48" s="35">
        <v>127</v>
      </c>
      <c r="M48" s="35">
        <v>41</v>
      </c>
      <c r="N48" s="19">
        <f t="shared" si="3"/>
        <v>77</v>
      </c>
      <c r="O48" s="35">
        <v>56</v>
      </c>
      <c r="P48" s="35">
        <v>10</v>
      </c>
      <c r="Q48" s="36">
        <v>11</v>
      </c>
      <c r="R48" s="32"/>
      <c r="S48" s="23">
        <f t="shared" si="4"/>
        <v>31</v>
      </c>
      <c r="T48" s="36">
        <v>22</v>
      </c>
      <c r="U48" s="36">
        <v>8</v>
      </c>
      <c r="V48" s="36">
        <v>1</v>
      </c>
      <c r="W48" s="19">
        <f t="shared" si="5"/>
        <v>26</v>
      </c>
      <c r="X48" s="36">
        <v>21</v>
      </c>
      <c r="Y48" s="36">
        <v>4</v>
      </c>
      <c r="Z48" s="36">
        <v>1</v>
      </c>
      <c r="AA48" s="19">
        <f t="shared" si="6"/>
        <v>38</v>
      </c>
      <c r="AB48" s="36">
        <v>25</v>
      </c>
      <c r="AC48" s="36">
        <v>9</v>
      </c>
      <c r="AD48" s="36">
        <v>4</v>
      </c>
      <c r="AE48" s="33"/>
      <c r="AF48" s="30"/>
      <c r="AG48" s="55" t="s">
        <v>54</v>
      </c>
      <c r="AH48" s="55"/>
      <c r="AI48" s="55"/>
      <c r="AJ48" s="55"/>
      <c r="AK48" s="25">
        <f t="shared" si="7"/>
        <v>0</v>
      </c>
      <c r="AL48" s="25">
        <f t="shared" si="8"/>
        <v>0</v>
      </c>
      <c r="AM48" s="25">
        <f t="shared" si="9"/>
        <v>0</v>
      </c>
      <c r="AN48" s="25">
        <f t="shared" si="10"/>
        <v>0</v>
      </c>
      <c r="AO48" s="25">
        <f t="shared" si="11"/>
        <v>0</v>
      </c>
      <c r="AP48" s="25">
        <f t="shared" si="12"/>
        <v>0</v>
      </c>
      <c r="AQ48" s="34"/>
      <c r="AR48" s="34"/>
    </row>
    <row r="49" spans="2:44" s="28" customFormat="1" ht="12" customHeight="1">
      <c r="B49" s="29"/>
      <c r="C49" s="30"/>
      <c r="D49" s="30"/>
      <c r="E49" s="84" t="s">
        <v>55</v>
      </c>
      <c r="F49" s="55"/>
      <c r="G49" s="70"/>
      <c r="H49" s="19">
        <f t="shared" si="0"/>
        <v>735</v>
      </c>
      <c r="I49" s="38">
        <v>582</v>
      </c>
      <c r="J49" s="19">
        <f t="shared" si="1"/>
        <v>153</v>
      </c>
      <c r="K49" s="19">
        <f t="shared" si="2"/>
        <v>78</v>
      </c>
      <c r="L49" s="38">
        <v>67</v>
      </c>
      <c r="M49" s="38">
        <v>11</v>
      </c>
      <c r="N49" s="19">
        <f t="shared" si="3"/>
        <v>34</v>
      </c>
      <c r="O49" s="38">
        <v>30</v>
      </c>
      <c r="P49" s="38">
        <v>3</v>
      </c>
      <c r="Q49" s="38">
        <v>1</v>
      </c>
      <c r="R49" s="32"/>
      <c r="S49" s="23">
        <f t="shared" si="4"/>
        <v>14</v>
      </c>
      <c r="T49" s="38">
        <v>13</v>
      </c>
      <c r="U49" s="38">
        <v>1</v>
      </c>
      <c r="V49" s="38">
        <v>0</v>
      </c>
      <c r="W49" s="19">
        <f t="shared" si="5"/>
        <v>11</v>
      </c>
      <c r="X49" s="38">
        <v>10</v>
      </c>
      <c r="Y49" s="38">
        <v>0</v>
      </c>
      <c r="Z49" s="38">
        <v>1</v>
      </c>
      <c r="AA49" s="19">
        <f t="shared" si="6"/>
        <v>16</v>
      </c>
      <c r="AB49" s="38">
        <v>14</v>
      </c>
      <c r="AC49" s="38">
        <v>1</v>
      </c>
      <c r="AD49" s="38">
        <v>1</v>
      </c>
      <c r="AE49" s="33"/>
      <c r="AF49" s="30"/>
      <c r="AG49" s="30"/>
      <c r="AH49" s="84" t="s">
        <v>55</v>
      </c>
      <c r="AI49" s="55"/>
      <c r="AJ49" s="55"/>
      <c r="AK49" s="25">
        <f t="shared" si="7"/>
        <v>0</v>
      </c>
      <c r="AL49" s="25">
        <f t="shared" si="8"/>
        <v>0</v>
      </c>
      <c r="AM49" s="25">
        <f t="shared" si="9"/>
        <v>0</v>
      </c>
      <c r="AN49" s="25">
        <f t="shared" si="10"/>
        <v>0</v>
      </c>
      <c r="AO49" s="25">
        <f t="shared" si="11"/>
        <v>0</v>
      </c>
      <c r="AP49" s="25">
        <f t="shared" si="12"/>
        <v>0</v>
      </c>
      <c r="AQ49" s="34"/>
      <c r="AR49" s="34"/>
    </row>
    <row r="50" spans="2:44" s="28" customFormat="1" ht="12" customHeight="1">
      <c r="B50" s="29"/>
      <c r="C50" s="30"/>
      <c r="D50" s="30"/>
      <c r="E50" s="84" t="s">
        <v>56</v>
      </c>
      <c r="F50" s="55"/>
      <c r="G50" s="70"/>
      <c r="H50" s="19">
        <f t="shared" si="0"/>
        <v>271</v>
      </c>
      <c r="I50" s="38">
        <v>182</v>
      </c>
      <c r="J50" s="19">
        <f t="shared" si="1"/>
        <v>89</v>
      </c>
      <c r="K50" s="19">
        <f t="shared" si="2"/>
        <v>48</v>
      </c>
      <c r="L50" s="38">
        <v>36</v>
      </c>
      <c r="M50" s="38">
        <v>12</v>
      </c>
      <c r="N50" s="19">
        <f t="shared" si="3"/>
        <v>20</v>
      </c>
      <c r="O50" s="38">
        <v>12</v>
      </c>
      <c r="P50" s="38">
        <v>2</v>
      </c>
      <c r="Q50" s="38">
        <v>6</v>
      </c>
      <c r="R50" s="32"/>
      <c r="S50" s="23">
        <f t="shared" si="4"/>
        <v>8</v>
      </c>
      <c r="T50" s="38">
        <v>4</v>
      </c>
      <c r="U50" s="38">
        <v>3</v>
      </c>
      <c r="V50" s="38">
        <v>1</v>
      </c>
      <c r="W50" s="19">
        <f t="shared" si="5"/>
        <v>7</v>
      </c>
      <c r="X50" s="38">
        <v>5</v>
      </c>
      <c r="Y50" s="38">
        <v>2</v>
      </c>
      <c r="Z50" s="38">
        <v>0</v>
      </c>
      <c r="AA50" s="19">
        <f t="shared" si="6"/>
        <v>6</v>
      </c>
      <c r="AB50" s="38">
        <v>1</v>
      </c>
      <c r="AC50" s="38">
        <v>4</v>
      </c>
      <c r="AD50" s="38">
        <v>1</v>
      </c>
      <c r="AE50" s="33"/>
      <c r="AF50" s="30"/>
      <c r="AG50" s="30"/>
      <c r="AH50" s="84" t="s">
        <v>56</v>
      </c>
      <c r="AI50" s="55"/>
      <c r="AJ50" s="55"/>
      <c r="AK50" s="25">
        <f t="shared" si="7"/>
        <v>0</v>
      </c>
      <c r="AL50" s="25">
        <f t="shared" si="8"/>
        <v>0</v>
      </c>
      <c r="AM50" s="25">
        <f t="shared" si="9"/>
        <v>0</v>
      </c>
      <c r="AN50" s="25">
        <f t="shared" si="10"/>
        <v>0</v>
      </c>
      <c r="AO50" s="25">
        <f t="shared" si="11"/>
        <v>0</v>
      </c>
      <c r="AP50" s="25">
        <f t="shared" si="12"/>
        <v>0</v>
      </c>
      <c r="AQ50" s="34"/>
      <c r="AR50" s="34"/>
    </row>
    <row r="51" spans="2:44" s="28" customFormat="1" ht="12" customHeight="1">
      <c r="B51" s="29"/>
      <c r="C51" s="30"/>
      <c r="D51" s="30"/>
      <c r="E51" s="84" t="s">
        <v>57</v>
      </c>
      <c r="F51" s="55"/>
      <c r="G51" s="70"/>
      <c r="H51" s="19">
        <f t="shared" si="0"/>
        <v>283</v>
      </c>
      <c r="I51" s="38">
        <v>185</v>
      </c>
      <c r="J51" s="19">
        <f t="shared" si="1"/>
        <v>98</v>
      </c>
      <c r="K51" s="19">
        <f t="shared" si="2"/>
        <v>42</v>
      </c>
      <c r="L51" s="38">
        <v>24</v>
      </c>
      <c r="M51" s="38">
        <v>18</v>
      </c>
      <c r="N51" s="19">
        <f t="shared" si="3"/>
        <v>23</v>
      </c>
      <c r="O51" s="38">
        <v>14</v>
      </c>
      <c r="P51" s="38">
        <v>5</v>
      </c>
      <c r="Q51" s="38">
        <v>4</v>
      </c>
      <c r="R51" s="32"/>
      <c r="S51" s="23">
        <f t="shared" si="4"/>
        <v>9</v>
      </c>
      <c r="T51" s="38">
        <v>5</v>
      </c>
      <c r="U51" s="38">
        <v>4</v>
      </c>
      <c r="V51" s="38">
        <v>0</v>
      </c>
      <c r="W51" s="19">
        <f t="shared" si="5"/>
        <v>8</v>
      </c>
      <c r="X51" s="38">
        <v>6</v>
      </c>
      <c r="Y51" s="38">
        <v>2</v>
      </c>
      <c r="Z51" s="38">
        <v>0</v>
      </c>
      <c r="AA51" s="19">
        <f t="shared" si="6"/>
        <v>16</v>
      </c>
      <c r="AB51" s="38">
        <v>10</v>
      </c>
      <c r="AC51" s="38">
        <v>4</v>
      </c>
      <c r="AD51" s="38">
        <v>2</v>
      </c>
      <c r="AE51" s="33"/>
      <c r="AF51" s="30"/>
      <c r="AG51" s="30"/>
      <c r="AH51" s="84" t="s">
        <v>57</v>
      </c>
      <c r="AI51" s="55"/>
      <c r="AJ51" s="55"/>
      <c r="AK51" s="25">
        <f t="shared" si="7"/>
        <v>0</v>
      </c>
      <c r="AL51" s="25">
        <f t="shared" si="8"/>
        <v>0</v>
      </c>
      <c r="AM51" s="25">
        <f t="shared" si="9"/>
        <v>0</v>
      </c>
      <c r="AN51" s="25">
        <f t="shared" si="10"/>
        <v>0</v>
      </c>
      <c r="AO51" s="25">
        <f t="shared" si="11"/>
        <v>0</v>
      </c>
      <c r="AP51" s="25">
        <f t="shared" si="12"/>
        <v>0</v>
      </c>
      <c r="AQ51" s="34"/>
      <c r="AR51" s="34"/>
    </row>
    <row r="52" spans="2:44" s="28" customFormat="1" ht="12" customHeight="1">
      <c r="B52" s="29"/>
      <c r="C52" s="30"/>
      <c r="D52" s="55" t="s">
        <v>62</v>
      </c>
      <c r="E52" s="55"/>
      <c r="F52" s="55"/>
      <c r="G52" s="70"/>
      <c r="H52" s="19">
        <f t="shared" si="0"/>
        <v>4307</v>
      </c>
      <c r="I52" s="38">
        <v>2930</v>
      </c>
      <c r="J52" s="19">
        <f t="shared" si="1"/>
        <v>1377</v>
      </c>
      <c r="K52" s="19">
        <f t="shared" si="2"/>
        <v>654</v>
      </c>
      <c r="L52" s="38">
        <v>459</v>
      </c>
      <c r="M52" s="38">
        <v>195</v>
      </c>
      <c r="N52" s="19">
        <f t="shared" si="3"/>
        <v>288</v>
      </c>
      <c r="O52" s="38">
        <v>172</v>
      </c>
      <c r="P52" s="38">
        <v>60</v>
      </c>
      <c r="Q52" s="38">
        <v>56</v>
      </c>
      <c r="R52" s="32"/>
      <c r="S52" s="23">
        <f t="shared" si="4"/>
        <v>136</v>
      </c>
      <c r="T52" s="38">
        <v>68</v>
      </c>
      <c r="U52" s="38">
        <v>46</v>
      </c>
      <c r="V52" s="38">
        <v>22</v>
      </c>
      <c r="W52" s="19">
        <f t="shared" si="5"/>
        <v>85</v>
      </c>
      <c r="X52" s="38">
        <v>51</v>
      </c>
      <c r="Y52" s="38">
        <v>25</v>
      </c>
      <c r="Z52" s="38">
        <v>9</v>
      </c>
      <c r="AA52" s="19">
        <f t="shared" si="6"/>
        <v>214</v>
      </c>
      <c r="AB52" s="38">
        <v>91</v>
      </c>
      <c r="AC52" s="38">
        <v>82</v>
      </c>
      <c r="AD52" s="38">
        <v>41</v>
      </c>
      <c r="AE52" s="33"/>
      <c r="AF52" s="30"/>
      <c r="AG52" s="55" t="s">
        <v>70</v>
      </c>
      <c r="AH52" s="55"/>
      <c r="AI52" s="55"/>
      <c r="AJ52" s="55"/>
      <c r="AK52" s="25">
        <f t="shared" si="7"/>
        <v>0</v>
      </c>
      <c r="AL52" s="25">
        <f t="shared" si="8"/>
        <v>0</v>
      </c>
      <c r="AM52" s="25">
        <f t="shared" si="9"/>
        <v>0</v>
      </c>
      <c r="AN52" s="25">
        <f t="shared" si="10"/>
        <v>0</v>
      </c>
      <c r="AO52" s="25">
        <f t="shared" si="11"/>
        <v>0</v>
      </c>
      <c r="AP52" s="25">
        <f t="shared" si="12"/>
        <v>0</v>
      </c>
      <c r="AQ52" s="34"/>
      <c r="AR52" s="34"/>
    </row>
    <row r="53" spans="3:44" s="28" customFormat="1" ht="12" customHeight="1">
      <c r="C53" s="40"/>
      <c r="D53" s="40"/>
      <c r="E53" s="77" t="s">
        <v>63</v>
      </c>
      <c r="F53" s="77"/>
      <c r="G53" s="31" t="s">
        <v>15</v>
      </c>
      <c r="H53" s="19">
        <f t="shared" si="0"/>
        <v>1871</v>
      </c>
      <c r="I53" s="38">
        <v>1320</v>
      </c>
      <c r="J53" s="19">
        <f t="shared" si="1"/>
        <v>551</v>
      </c>
      <c r="K53" s="19">
        <f t="shared" si="2"/>
        <v>255</v>
      </c>
      <c r="L53" s="38">
        <v>192</v>
      </c>
      <c r="M53" s="38">
        <v>63</v>
      </c>
      <c r="N53" s="19">
        <f t="shared" si="3"/>
        <v>112</v>
      </c>
      <c r="O53" s="38">
        <v>77</v>
      </c>
      <c r="P53" s="38">
        <v>20</v>
      </c>
      <c r="Q53" s="38">
        <v>15</v>
      </c>
      <c r="R53" s="32"/>
      <c r="S53" s="23">
        <f t="shared" si="4"/>
        <v>55</v>
      </c>
      <c r="T53" s="38">
        <v>28</v>
      </c>
      <c r="U53" s="38">
        <v>22</v>
      </c>
      <c r="V53" s="38">
        <v>5</v>
      </c>
      <c r="W53" s="19">
        <f t="shared" si="5"/>
        <v>41</v>
      </c>
      <c r="X53" s="38">
        <v>24</v>
      </c>
      <c r="Y53" s="38">
        <v>14</v>
      </c>
      <c r="Z53" s="38">
        <v>3</v>
      </c>
      <c r="AA53" s="19">
        <f t="shared" si="6"/>
        <v>88</v>
      </c>
      <c r="AB53" s="38">
        <v>40</v>
      </c>
      <c r="AC53" s="38">
        <v>39</v>
      </c>
      <c r="AD53" s="38">
        <v>9</v>
      </c>
      <c r="AE53" s="41"/>
      <c r="AF53" s="40"/>
      <c r="AG53" s="40"/>
      <c r="AH53" s="77" t="s">
        <v>71</v>
      </c>
      <c r="AI53" s="77"/>
      <c r="AJ53" s="30" t="s">
        <v>15</v>
      </c>
      <c r="AK53" s="25">
        <f t="shared" si="7"/>
        <v>0</v>
      </c>
      <c r="AL53" s="25">
        <f t="shared" si="8"/>
        <v>0</v>
      </c>
      <c r="AM53" s="25">
        <f t="shared" si="9"/>
        <v>0</v>
      </c>
      <c r="AN53" s="25">
        <f t="shared" si="10"/>
        <v>0</v>
      </c>
      <c r="AO53" s="25">
        <f t="shared" si="11"/>
        <v>0</v>
      </c>
      <c r="AP53" s="25">
        <f t="shared" si="12"/>
        <v>0</v>
      </c>
      <c r="AQ53" s="34"/>
      <c r="AR53" s="34"/>
    </row>
    <row r="54" spans="3:44" s="28" customFormat="1" ht="12" customHeight="1">
      <c r="C54" s="40"/>
      <c r="D54" s="40"/>
      <c r="E54" s="90" t="s">
        <v>58</v>
      </c>
      <c r="F54" s="90"/>
      <c r="G54" s="31" t="s">
        <v>16</v>
      </c>
      <c r="H54" s="19">
        <f t="shared" si="0"/>
        <v>1648</v>
      </c>
      <c r="I54" s="38">
        <v>1074</v>
      </c>
      <c r="J54" s="19">
        <f t="shared" si="1"/>
        <v>574</v>
      </c>
      <c r="K54" s="19">
        <f t="shared" si="2"/>
        <v>265</v>
      </c>
      <c r="L54" s="38">
        <v>156</v>
      </c>
      <c r="M54" s="38">
        <v>109</v>
      </c>
      <c r="N54" s="19">
        <f t="shared" si="3"/>
        <v>125</v>
      </c>
      <c r="O54" s="38">
        <v>57</v>
      </c>
      <c r="P54" s="38">
        <v>30</v>
      </c>
      <c r="Q54" s="38">
        <v>38</v>
      </c>
      <c r="R54" s="32"/>
      <c r="S54" s="23">
        <f t="shared" si="4"/>
        <v>62</v>
      </c>
      <c r="T54" s="38">
        <v>27</v>
      </c>
      <c r="U54" s="38">
        <v>19</v>
      </c>
      <c r="V54" s="38">
        <v>16</v>
      </c>
      <c r="W54" s="19">
        <f t="shared" si="5"/>
        <v>32</v>
      </c>
      <c r="X54" s="38">
        <v>17</v>
      </c>
      <c r="Y54" s="38">
        <v>9</v>
      </c>
      <c r="Z54" s="38">
        <v>6</v>
      </c>
      <c r="AA54" s="19">
        <f t="shared" si="6"/>
        <v>90</v>
      </c>
      <c r="AB54" s="38">
        <v>25</v>
      </c>
      <c r="AC54" s="38">
        <v>35</v>
      </c>
      <c r="AD54" s="38">
        <v>30</v>
      </c>
      <c r="AE54" s="41"/>
      <c r="AF54" s="40"/>
      <c r="AG54" s="40"/>
      <c r="AH54" s="90" t="s">
        <v>58</v>
      </c>
      <c r="AI54" s="90"/>
      <c r="AJ54" s="30" t="s">
        <v>16</v>
      </c>
      <c r="AK54" s="25">
        <f t="shared" si="7"/>
        <v>0</v>
      </c>
      <c r="AL54" s="25">
        <f t="shared" si="8"/>
        <v>0</v>
      </c>
      <c r="AM54" s="25">
        <f t="shared" si="9"/>
        <v>0</v>
      </c>
      <c r="AN54" s="25">
        <f t="shared" si="10"/>
        <v>0</v>
      </c>
      <c r="AO54" s="25">
        <f t="shared" si="11"/>
        <v>0</v>
      </c>
      <c r="AP54" s="25">
        <f t="shared" si="12"/>
        <v>0</v>
      </c>
      <c r="AQ54" s="34"/>
      <c r="AR54" s="34"/>
    </row>
    <row r="55" spans="3:44" s="18" customFormat="1" ht="15" customHeight="1">
      <c r="C55" s="72" t="s">
        <v>91</v>
      </c>
      <c r="D55" s="72"/>
      <c r="E55" s="72"/>
      <c r="F55" s="72"/>
      <c r="G55" s="76"/>
      <c r="H55" s="19">
        <f t="shared" si="0"/>
        <v>49205</v>
      </c>
      <c r="I55" s="42">
        <v>38646</v>
      </c>
      <c r="J55" s="19">
        <f t="shared" si="1"/>
        <v>10559</v>
      </c>
      <c r="K55" s="19">
        <f t="shared" si="2"/>
        <v>4479</v>
      </c>
      <c r="L55" s="42">
        <v>3769</v>
      </c>
      <c r="M55" s="42">
        <v>710</v>
      </c>
      <c r="N55" s="19">
        <f t="shared" si="3"/>
        <v>1972</v>
      </c>
      <c r="O55" s="42">
        <v>1543</v>
      </c>
      <c r="P55" s="42">
        <v>289</v>
      </c>
      <c r="Q55" s="42">
        <v>140</v>
      </c>
      <c r="R55" s="22"/>
      <c r="S55" s="23">
        <f t="shared" si="4"/>
        <v>1146</v>
      </c>
      <c r="T55" s="42">
        <v>839</v>
      </c>
      <c r="U55" s="42">
        <v>269</v>
      </c>
      <c r="V55" s="42">
        <v>38</v>
      </c>
      <c r="W55" s="19">
        <f t="shared" si="5"/>
        <v>784</v>
      </c>
      <c r="X55" s="42">
        <v>555</v>
      </c>
      <c r="Y55" s="42">
        <v>211</v>
      </c>
      <c r="Z55" s="42">
        <v>18</v>
      </c>
      <c r="AA55" s="19">
        <f t="shared" si="6"/>
        <v>2178</v>
      </c>
      <c r="AB55" s="42">
        <v>1388</v>
      </c>
      <c r="AC55" s="42">
        <v>679</v>
      </c>
      <c r="AD55" s="42">
        <v>111</v>
      </c>
      <c r="AE55" s="43"/>
      <c r="AF55" s="72" t="s">
        <v>91</v>
      </c>
      <c r="AG55" s="72"/>
      <c r="AH55" s="72"/>
      <c r="AI55" s="72"/>
      <c r="AJ55" s="72"/>
      <c r="AK55" s="25">
        <f t="shared" si="7"/>
        <v>0</v>
      </c>
      <c r="AL55" s="25">
        <f t="shared" si="8"/>
        <v>0</v>
      </c>
      <c r="AM55" s="25">
        <f t="shared" si="9"/>
        <v>0</v>
      </c>
      <c r="AN55" s="25">
        <f t="shared" si="10"/>
        <v>0</v>
      </c>
      <c r="AO55" s="25">
        <f t="shared" si="11"/>
        <v>0</v>
      </c>
      <c r="AP55" s="25">
        <f t="shared" si="12"/>
        <v>0</v>
      </c>
      <c r="AQ55" s="27"/>
      <c r="AR55" s="27"/>
    </row>
    <row r="56" spans="4:44" s="28" customFormat="1" ht="12" customHeight="1">
      <c r="D56" s="77" t="s">
        <v>59</v>
      </c>
      <c r="E56" s="77"/>
      <c r="F56" s="55" t="s">
        <v>60</v>
      </c>
      <c r="G56" s="70"/>
      <c r="H56" s="19">
        <f t="shared" si="0"/>
        <v>35330</v>
      </c>
      <c r="I56" s="38">
        <v>29533</v>
      </c>
      <c r="J56" s="19">
        <f t="shared" si="1"/>
        <v>5797</v>
      </c>
      <c r="K56" s="19">
        <f t="shared" si="2"/>
        <v>2762</v>
      </c>
      <c r="L56" s="38">
        <v>2263</v>
      </c>
      <c r="M56" s="38">
        <v>499</v>
      </c>
      <c r="N56" s="19">
        <f t="shared" si="3"/>
        <v>1105</v>
      </c>
      <c r="O56" s="38">
        <v>811</v>
      </c>
      <c r="P56" s="38">
        <v>195</v>
      </c>
      <c r="Q56" s="38">
        <v>99</v>
      </c>
      <c r="R56" s="32"/>
      <c r="S56" s="23">
        <f t="shared" si="4"/>
        <v>596</v>
      </c>
      <c r="T56" s="38">
        <v>409</v>
      </c>
      <c r="U56" s="38">
        <v>164</v>
      </c>
      <c r="V56" s="38">
        <v>23</v>
      </c>
      <c r="W56" s="19">
        <f t="shared" si="5"/>
        <v>392</v>
      </c>
      <c r="X56" s="38">
        <v>264</v>
      </c>
      <c r="Y56" s="38">
        <v>117</v>
      </c>
      <c r="Z56" s="38">
        <v>11</v>
      </c>
      <c r="AA56" s="19">
        <f t="shared" si="6"/>
        <v>942</v>
      </c>
      <c r="AB56" s="38">
        <v>567</v>
      </c>
      <c r="AC56" s="38">
        <v>322</v>
      </c>
      <c r="AD56" s="38">
        <v>53</v>
      </c>
      <c r="AE56" s="41"/>
      <c r="AF56" s="40"/>
      <c r="AG56" s="77" t="s">
        <v>59</v>
      </c>
      <c r="AH56" s="77"/>
      <c r="AI56" s="55" t="s">
        <v>60</v>
      </c>
      <c r="AJ56" s="55"/>
      <c r="AK56" s="25">
        <f t="shared" si="7"/>
        <v>0</v>
      </c>
      <c r="AL56" s="25">
        <f t="shared" si="8"/>
        <v>0</v>
      </c>
      <c r="AM56" s="25">
        <f t="shared" si="9"/>
        <v>0</v>
      </c>
      <c r="AN56" s="25">
        <f t="shared" si="10"/>
        <v>0</v>
      </c>
      <c r="AO56" s="25">
        <f t="shared" si="11"/>
        <v>0</v>
      </c>
      <c r="AP56" s="25">
        <f t="shared" si="12"/>
        <v>0</v>
      </c>
      <c r="AQ56" s="34"/>
      <c r="AR56" s="34"/>
    </row>
    <row r="57" spans="4:44" s="28" customFormat="1" ht="12" customHeight="1">
      <c r="D57" s="77" t="s">
        <v>64</v>
      </c>
      <c r="E57" s="77"/>
      <c r="F57" s="55" t="s">
        <v>65</v>
      </c>
      <c r="G57" s="70"/>
      <c r="H57" s="19">
        <f t="shared" si="0"/>
        <v>2314</v>
      </c>
      <c r="I57" s="38">
        <v>1330</v>
      </c>
      <c r="J57" s="19">
        <f t="shared" si="1"/>
        <v>984</v>
      </c>
      <c r="K57" s="19">
        <f t="shared" si="2"/>
        <v>332</v>
      </c>
      <c r="L57" s="38">
        <v>303</v>
      </c>
      <c r="M57" s="38">
        <v>29</v>
      </c>
      <c r="N57" s="19">
        <f t="shared" si="3"/>
        <v>196</v>
      </c>
      <c r="O57" s="38">
        <v>163</v>
      </c>
      <c r="P57" s="38">
        <v>28</v>
      </c>
      <c r="Q57" s="38">
        <v>5</v>
      </c>
      <c r="R57" s="32"/>
      <c r="S57" s="23">
        <f t="shared" si="4"/>
        <v>127</v>
      </c>
      <c r="T57" s="38">
        <v>102</v>
      </c>
      <c r="U57" s="38">
        <v>23</v>
      </c>
      <c r="V57" s="38">
        <v>2</v>
      </c>
      <c r="W57" s="19">
        <f t="shared" si="5"/>
        <v>78</v>
      </c>
      <c r="X57" s="38">
        <v>64</v>
      </c>
      <c r="Y57" s="38">
        <v>14</v>
      </c>
      <c r="Z57" s="38">
        <v>0</v>
      </c>
      <c r="AA57" s="19">
        <f t="shared" si="6"/>
        <v>251</v>
      </c>
      <c r="AB57" s="38">
        <v>181</v>
      </c>
      <c r="AC57" s="38">
        <v>65</v>
      </c>
      <c r="AD57" s="38">
        <v>5</v>
      </c>
      <c r="AE57" s="41"/>
      <c r="AF57" s="40"/>
      <c r="AG57" s="77" t="s">
        <v>64</v>
      </c>
      <c r="AH57" s="77"/>
      <c r="AI57" s="55" t="s">
        <v>65</v>
      </c>
      <c r="AJ57" s="55"/>
      <c r="AK57" s="25">
        <f t="shared" si="7"/>
        <v>0</v>
      </c>
      <c r="AL57" s="25">
        <f t="shared" si="8"/>
        <v>0</v>
      </c>
      <c r="AM57" s="25">
        <f t="shared" si="9"/>
        <v>0</v>
      </c>
      <c r="AN57" s="25">
        <f t="shared" si="10"/>
        <v>0</v>
      </c>
      <c r="AO57" s="25">
        <f t="shared" si="11"/>
        <v>0</v>
      </c>
      <c r="AP57" s="25">
        <f t="shared" si="12"/>
        <v>0</v>
      </c>
      <c r="AQ57" s="34"/>
      <c r="AR57" s="34"/>
    </row>
    <row r="58" spans="4:44" s="28" customFormat="1" ht="12" customHeight="1">
      <c r="D58" s="77" t="s">
        <v>66</v>
      </c>
      <c r="E58" s="77"/>
      <c r="F58" s="55" t="s">
        <v>17</v>
      </c>
      <c r="G58" s="70"/>
      <c r="H58" s="19">
        <f t="shared" si="0"/>
        <v>2867</v>
      </c>
      <c r="I58" s="38">
        <v>1891</v>
      </c>
      <c r="J58" s="19">
        <f t="shared" si="1"/>
        <v>976</v>
      </c>
      <c r="K58" s="19">
        <f t="shared" si="2"/>
        <v>335</v>
      </c>
      <c r="L58" s="38">
        <v>271</v>
      </c>
      <c r="M58" s="38">
        <v>64</v>
      </c>
      <c r="N58" s="19">
        <f t="shared" si="3"/>
        <v>200</v>
      </c>
      <c r="O58" s="38">
        <v>145</v>
      </c>
      <c r="P58" s="38">
        <v>35</v>
      </c>
      <c r="Q58" s="38">
        <v>20</v>
      </c>
      <c r="R58" s="32"/>
      <c r="S58" s="23">
        <f t="shared" si="4"/>
        <v>112</v>
      </c>
      <c r="T58" s="38">
        <v>66</v>
      </c>
      <c r="U58" s="38">
        <v>38</v>
      </c>
      <c r="V58" s="38">
        <v>8</v>
      </c>
      <c r="W58" s="19">
        <f t="shared" si="5"/>
        <v>76</v>
      </c>
      <c r="X58" s="38">
        <v>43</v>
      </c>
      <c r="Y58" s="38">
        <v>28</v>
      </c>
      <c r="Z58" s="38">
        <v>5</v>
      </c>
      <c r="AA58" s="19">
        <f t="shared" si="6"/>
        <v>253</v>
      </c>
      <c r="AB58" s="38">
        <v>123</v>
      </c>
      <c r="AC58" s="38">
        <v>101</v>
      </c>
      <c r="AD58" s="38">
        <v>29</v>
      </c>
      <c r="AE58" s="41"/>
      <c r="AF58" s="40"/>
      <c r="AG58" s="77" t="s">
        <v>39</v>
      </c>
      <c r="AH58" s="77"/>
      <c r="AI58" s="55" t="s">
        <v>17</v>
      </c>
      <c r="AJ58" s="55"/>
      <c r="AK58" s="25">
        <f t="shared" si="7"/>
        <v>0</v>
      </c>
      <c r="AL58" s="25">
        <f t="shared" si="8"/>
        <v>0</v>
      </c>
      <c r="AM58" s="25">
        <f t="shared" si="9"/>
        <v>0</v>
      </c>
      <c r="AN58" s="25">
        <f t="shared" si="10"/>
        <v>0</v>
      </c>
      <c r="AO58" s="25">
        <f t="shared" si="11"/>
        <v>0</v>
      </c>
      <c r="AP58" s="25">
        <f t="shared" si="12"/>
        <v>0</v>
      </c>
      <c r="AQ58" s="34"/>
      <c r="AR58" s="34"/>
    </row>
    <row r="59" spans="4:44" s="28" customFormat="1" ht="12" customHeight="1">
      <c r="D59" s="77" t="s">
        <v>64</v>
      </c>
      <c r="E59" s="77"/>
      <c r="F59" s="55" t="s">
        <v>67</v>
      </c>
      <c r="G59" s="70"/>
      <c r="H59" s="19">
        <f t="shared" si="0"/>
        <v>371</v>
      </c>
      <c r="I59" s="38">
        <v>181</v>
      </c>
      <c r="J59" s="19">
        <f t="shared" si="1"/>
        <v>190</v>
      </c>
      <c r="K59" s="19">
        <f t="shared" si="2"/>
        <v>55</v>
      </c>
      <c r="L59" s="38">
        <v>53</v>
      </c>
      <c r="M59" s="38">
        <v>2</v>
      </c>
      <c r="N59" s="19">
        <f t="shared" si="3"/>
        <v>34</v>
      </c>
      <c r="O59" s="38">
        <v>31</v>
      </c>
      <c r="P59" s="38">
        <v>2</v>
      </c>
      <c r="Q59" s="38">
        <v>1</v>
      </c>
      <c r="R59" s="32"/>
      <c r="S59" s="23">
        <f t="shared" si="4"/>
        <v>20</v>
      </c>
      <c r="T59" s="38">
        <v>19</v>
      </c>
      <c r="U59" s="38">
        <v>1</v>
      </c>
      <c r="V59" s="38">
        <v>0</v>
      </c>
      <c r="W59" s="19">
        <f t="shared" si="5"/>
        <v>22</v>
      </c>
      <c r="X59" s="38">
        <v>19</v>
      </c>
      <c r="Y59" s="38">
        <v>3</v>
      </c>
      <c r="Z59" s="38">
        <v>0</v>
      </c>
      <c r="AA59" s="19">
        <f t="shared" si="6"/>
        <v>59</v>
      </c>
      <c r="AB59" s="38">
        <v>50</v>
      </c>
      <c r="AC59" s="38">
        <v>8</v>
      </c>
      <c r="AD59" s="38">
        <v>1</v>
      </c>
      <c r="AE59" s="41"/>
      <c r="AF59" s="40"/>
      <c r="AG59" s="77" t="s">
        <v>64</v>
      </c>
      <c r="AH59" s="77"/>
      <c r="AI59" s="55" t="s">
        <v>67</v>
      </c>
      <c r="AJ59" s="55"/>
      <c r="AK59" s="25">
        <f t="shared" si="7"/>
        <v>0</v>
      </c>
      <c r="AL59" s="25">
        <f t="shared" si="8"/>
        <v>0</v>
      </c>
      <c r="AM59" s="25">
        <f t="shared" si="9"/>
        <v>0</v>
      </c>
      <c r="AN59" s="25">
        <f t="shared" si="10"/>
        <v>0</v>
      </c>
      <c r="AO59" s="25">
        <f t="shared" si="11"/>
        <v>0</v>
      </c>
      <c r="AP59" s="25">
        <f t="shared" si="12"/>
        <v>0</v>
      </c>
      <c r="AQ59" s="34"/>
      <c r="AR59" s="34"/>
    </row>
    <row r="60" spans="4:44" s="28" customFormat="1" ht="12" customHeight="1">
      <c r="D60" s="77" t="s">
        <v>68</v>
      </c>
      <c r="E60" s="77"/>
      <c r="F60" s="98" t="s">
        <v>116</v>
      </c>
      <c r="G60" s="99"/>
      <c r="H60" s="19">
        <f t="shared" si="0"/>
        <v>102</v>
      </c>
      <c r="I60" s="38">
        <v>66</v>
      </c>
      <c r="J60" s="19">
        <f t="shared" si="1"/>
        <v>36</v>
      </c>
      <c r="K60" s="19">
        <f t="shared" si="2"/>
        <v>13</v>
      </c>
      <c r="L60" s="38">
        <v>10</v>
      </c>
      <c r="M60" s="38">
        <v>3</v>
      </c>
      <c r="N60" s="19">
        <f t="shared" si="3"/>
        <v>5</v>
      </c>
      <c r="O60" s="38">
        <v>5</v>
      </c>
      <c r="P60" s="38">
        <v>0</v>
      </c>
      <c r="Q60" s="38">
        <v>0</v>
      </c>
      <c r="R60" s="32"/>
      <c r="S60" s="23">
        <f t="shared" si="4"/>
        <v>8</v>
      </c>
      <c r="T60" s="38">
        <v>6</v>
      </c>
      <c r="U60" s="38">
        <v>2</v>
      </c>
      <c r="V60" s="38">
        <v>0</v>
      </c>
      <c r="W60" s="19">
        <f t="shared" si="5"/>
        <v>2</v>
      </c>
      <c r="X60" s="38">
        <v>2</v>
      </c>
      <c r="Y60" s="38">
        <v>0</v>
      </c>
      <c r="Z60" s="38">
        <v>0</v>
      </c>
      <c r="AA60" s="19">
        <f t="shared" si="6"/>
        <v>8</v>
      </c>
      <c r="AB60" s="38">
        <v>7</v>
      </c>
      <c r="AC60" s="38">
        <v>1</v>
      </c>
      <c r="AD60" s="38">
        <v>0</v>
      </c>
      <c r="AE60" s="41"/>
      <c r="AF60" s="40"/>
      <c r="AG60" s="77" t="s">
        <v>72</v>
      </c>
      <c r="AH60" s="77"/>
      <c r="AI60" s="98" t="s">
        <v>116</v>
      </c>
      <c r="AJ60" s="98"/>
      <c r="AK60" s="25">
        <f t="shared" si="7"/>
        <v>0</v>
      </c>
      <c r="AL60" s="25">
        <f t="shared" si="8"/>
        <v>0</v>
      </c>
      <c r="AM60" s="25">
        <f t="shared" si="9"/>
        <v>0</v>
      </c>
      <c r="AN60" s="25">
        <f t="shared" si="10"/>
        <v>0</v>
      </c>
      <c r="AO60" s="25">
        <f t="shared" si="11"/>
        <v>0</v>
      </c>
      <c r="AP60" s="25">
        <f t="shared" si="12"/>
        <v>0</v>
      </c>
      <c r="AQ60" s="34"/>
      <c r="AR60" s="34"/>
    </row>
    <row r="61" spans="4:44" s="28" customFormat="1" ht="12" customHeight="1">
      <c r="D61" s="77" t="s">
        <v>68</v>
      </c>
      <c r="E61" s="77"/>
      <c r="F61" s="55" t="s">
        <v>18</v>
      </c>
      <c r="G61" s="70"/>
      <c r="H61" s="19">
        <f t="shared" si="0"/>
        <v>1567</v>
      </c>
      <c r="I61" s="38">
        <v>1172</v>
      </c>
      <c r="J61" s="19">
        <f t="shared" si="1"/>
        <v>395</v>
      </c>
      <c r="K61" s="19">
        <f t="shared" si="2"/>
        <v>170</v>
      </c>
      <c r="L61" s="38">
        <v>161</v>
      </c>
      <c r="M61" s="38">
        <v>9</v>
      </c>
      <c r="N61" s="19">
        <f t="shared" si="3"/>
        <v>59</v>
      </c>
      <c r="O61" s="38">
        <v>53</v>
      </c>
      <c r="P61" s="38">
        <v>3</v>
      </c>
      <c r="Q61" s="38">
        <v>3</v>
      </c>
      <c r="R61" s="32"/>
      <c r="S61" s="23">
        <f t="shared" si="4"/>
        <v>41</v>
      </c>
      <c r="T61" s="38">
        <v>34</v>
      </c>
      <c r="U61" s="38">
        <v>5</v>
      </c>
      <c r="V61" s="38">
        <v>2</v>
      </c>
      <c r="W61" s="19">
        <f t="shared" si="5"/>
        <v>31</v>
      </c>
      <c r="X61" s="38">
        <v>27</v>
      </c>
      <c r="Y61" s="38">
        <v>4</v>
      </c>
      <c r="Z61" s="38">
        <v>0</v>
      </c>
      <c r="AA61" s="19">
        <f t="shared" si="6"/>
        <v>94</v>
      </c>
      <c r="AB61" s="38">
        <v>77</v>
      </c>
      <c r="AC61" s="38">
        <v>11</v>
      </c>
      <c r="AD61" s="38">
        <v>6</v>
      </c>
      <c r="AE61" s="41"/>
      <c r="AF61" s="40"/>
      <c r="AG61" s="77" t="s">
        <v>72</v>
      </c>
      <c r="AH61" s="77"/>
      <c r="AI61" s="55" t="s">
        <v>18</v>
      </c>
      <c r="AJ61" s="55"/>
      <c r="AK61" s="25">
        <f t="shared" si="7"/>
        <v>0</v>
      </c>
      <c r="AL61" s="25">
        <f t="shared" si="8"/>
        <v>0</v>
      </c>
      <c r="AM61" s="25">
        <f t="shared" si="9"/>
        <v>0</v>
      </c>
      <c r="AN61" s="25">
        <f t="shared" si="10"/>
        <v>0</v>
      </c>
      <c r="AO61" s="25">
        <f t="shared" si="11"/>
        <v>0</v>
      </c>
      <c r="AP61" s="25">
        <f t="shared" si="12"/>
        <v>0</v>
      </c>
      <c r="AQ61" s="34"/>
      <c r="AR61" s="34"/>
    </row>
    <row r="62" spans="2:44" s="28" customFormat="1" ht="12" customHeight="1" thickBot="1">
      <c r="B62" s="44"/>
      <c r="C62" s="44"/>
      <c r="D62" s="88" t="s">
        <v>58</v>
      </c>
      <c r="E62" s="88"/>
      <c r="F62" s="89" t="s">
        <v>19</v>
      </c>
      <c r="G62" s="100"/>
      <c r="H62" s="19">
        <f t="shared" si="0"/>
        <v>4457</v>
      </c>
      <c r="I62" s="45">
        <v>2876</v>
      </c>
      <c r="J62" s="19">
        <f t="shared" si="1"/>
        <v>1581</v>
      </c>
      <c r="K62" s="19">
        <f t="shared" si="2"/>
        <v>590</v>
      </c>
      <c r="L62" s="45">
        <v>513</v>
      </c>
      <c r="M62" s="45">
        <v>77</v>
      </c>
      <c r="N62" s="19">
        <f t="shared" si="3"/>
        <v>268</v>
      </c>
      <c r="O62" s="45">
        <v>240</v>
      </c>
      <c r="P62" s="45">
        <v>20</v>
      </c>
      <c r="Q62" s="45">
        <v>8</v>
      </c>
      <c r="R62" s="32"/>
      <c r="S62" s="23">
        <f t="shared" si="4"/>
        <v>178</v>
      </c>
      <c r="T62" s="45">
        <v>147</v>
      </c>
      <c r="U62" s="45">
        <v>30</v>
      </c>
      <c r="V62" s="45">
        <v>1</v>
      </c>
      <c r="W62" s="19">
        <f t="shared" si="5"/>
        <v>133</v>
      </c>
      <c r="X62" s="45">
        <v>93</v>
      </c>
      <c r="Y62" s="45">
        <v>38</v>
      </c>
      <c r="Z62" s="45">
        <v>2</v>
      </c>
      <c r="AA62" s="19">
        <f t="shared" si="6"/>
        <v>412</v>
      </c>
      <c r="AB62" s="45">
        <v>258</v>
      </c>
      <c r="AC62" s="45">
        <v>142</v>
      </c>
      <c r="AD62" s="45">
        <v>12</v>
      </c>
      <c r="AE62" s="46"/>
      <c r="AF62" s="44"/>
      <c r="AG62" s="88" t="s">
        <v>58</v>
      </c>
      <c r="AH62" s="88"/>
      <c r="AI62" s="89" t="s">
        <v>19</v>
      </c>
      <c r="AJ62" s="89"/>
      <c r="AK62" s="25">
        <f t="shared" si="7"/>
        <v>0</v>
      </c>
      <c r="AL62" s="25">
        <f t="shared" si="8"/>
        <v>0</v>
      </c>
      <c r="AM62" s="25">
        <f t="shared" si="9"/>
        <v>0</v>
      </c>
      <c r="AN62" s="25">
        <f t="shared" si="10"/>
        <v>0</v>
      </c>
      <c r="AO62" s="25">
        <f t="shared" si="11"/>
        <v>0</v>
      </c>
      <c r="AP62" s="25">
        <f t="shared" si="12"/>
        <v>0</v>
      </c>
      <c r="AQ62" s="34"/>
      <c r="AR62" s="34"/>
    </row>
    <row r="63" spans="1:44" s="2" customFormat="1" ht="12.75" customHeight="1">
      <c r="A63" s="1"/>
      <c r="B63" s="101" t="s">
        <v>119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6"/>
      <c r="S63" s="64" t="s">
        <v>99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L63" s="47"/>
      <c r="AM63" s="47"/>
      <c r="AN63" s="47"/>
      <c r="AO63" s="47"/>
      <c r="AP63" s="47"/>
      <c r="AQ63" s="47"/>
      <c r="AR63" s="47"/>
    </row>
    <row r="64" spans="1:44" s="2" customFormat="1" ht="12.75" customHeight="1">
      <c r="A64" s="1"/>
      <c r="B64" s="97" t="s">
        <v>92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6"/>
      <c r="S64" s="65" t="s">
        <v>118</v>
      </c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L64" s="47"/>
      <c r="AM64" s="47"/>
      <c r="AN64" s="47"/>
      <c r="AO64" s="47"/>
      <c r="AP64" s="47"/>
      <c r="AQ64" s="47"/>
      <c r="AR64" s="47"/>
    </row>
    <row r="65" spans="1:44" s="2" customFormat="1" ht="12.75" customHeight="1">
      <c r="A65" s="1"/>
      <c r="B65" s="97" t="s">
        <v>93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6"/>
      <c r="S65" s="49"/>
      <c r="T65" s="50"/>
      <c r="U65" s="50"/>
      <c r="V65" s="50"/>
      <c r="W65" s="49"/>
      <c r="X65" s="50"/>
      <c r="Y65" s="50"/>
      <c r="Z65" s="50"/>
      <c r="AA65" s="49"/>
      <c r="AB65" s="50"/>
      <c r="AC65" s="50"/>
      <c r="AD65" s="50"/>
      <c r="AE65" s="7"/>
      <c r="AF65" s="7"/>
      <c r="AG65" s="51"/>
      <c r="AH65" s="51"/>
      <c r="AI65" s="52"/>
      <c r="AJ65" s="52"/>
      <c r="AL65" s="47"/>
      <c r="AM65" s="47"/>
      <c r="AN65" s="47"/>
      <c r="AO65" s="47"/>
      <c r="AP65" s="47"/>
      <c r="AQ65" s="47"/>
      <c r="AR65" s="47"/>
    </row>
    <row r="66" spans="1:44" s="2" customFormat="1" ht="12.75" customHeight="1">
      <c r="A66" s="1"/>
      <c r="B66" s="97" t="s">
        <v>94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6"/>
      <c r="S66" s="49"/>
      <c r="T66" s="50"/>
      <c r="U66" s="50"/>
      <c r="V66" s="50"/>
      <c r="W66" s="49"/>
      <c r="X66" s="50"/>
      <c r="Y66" s="50"/>
      <c r="Z66" s="50"/>
      <c r="AA66" s="49"/>
      <c r="AB66" s="50"/>
      <c r="AC66" s="50"/>
      <c r="AD66" s="50"/>
      <c r="AE66" s="7"/>
      <c r="AF66" s="7"/>
      <c r="AG66" s="51"/>
      <c r="AH66" s="51"/>
      <c r="AI66" s="52"/>
      <c r="AJ66" s="52"/>
      <c r="AL66" s="47"/>
      <c r="AM66" s="47"/>
      <c r="AN66" s="47"/>
      <c r="AO66" s="47"/>
      <c r="AP66" s="47"/>
      <c r="AQ66" s="47"/>
      <c r="AR66" s="47"/>
    </row>
    <row r="67" spans="1:44" s="2" customFormat="1" ht="12.75" customHeight="1">
      <c r="A67" s="1"/>
      <c r="B67" s="97" t="s">
        <v>95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6"/>
      <c r="S67" s="49"/>
      <c r="T67" s="50"/>
      <c r="U67" s="50"/>
      <c r="V67" s="50"/>
      <c r="W67" s="49"/>
      <c r="X67" s="50"/>
      <c r="Y67" s="50"/>
      <c r="Z67" s="50"/>
      <c r="AA67" s="49"/>
      <c r="AB67" s="50"/>
      <c r="AC67" s="50"/>
      <c r="AD67" s="50"/>
      <c r="AE67" s="7"/>
      <c r="AF67" s="7"/>
      <c r="AG67" s="51"/>
      <c r="AH67" s="51"/>
      <c r="AI67" s="52"/>
      <c r="AJ67" s="52"/>
      <c r="AL67" s="47"/>
      <c r="AM67" s="47"/>
      <c r="AN67" s="47"/>
      <c r="AO67" s="47"/>
      <c r="AP67" s="47"/>
      <c r="AQ67" s="47"/>
      <c r="AR67" s="47"/>
    </row>
    <row r="68" spans="8:17" ht="9"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7:8" ht="9">
      <c r="G69" s="53" t="s">
        <v>100</v>
      </c>
      <c r="H69" s="53"/>
    </row>
    <row r="70" spans="7:30" ht="9">
      <c r="G70" s="53" t="s">
        <v>101</v>
      </c>
      <c r="H70" s="54">
        <f>SUM(H8,H21,H28,H32,H47,H55)-H7</f>
        <v>0</v>
      </c>
      <c r="I70" s="54">
        <f aca="true" t="shared" si="13" ref="I70:Q70">SUM(I8,I21,I28,I32,I47,I55)-I7</f>
        <v>0</v>
      </c>
      <c r="J70" s="54">
        <f t="shared" si="13"/>
        <v>0</v>
      </c>
      <c r="K70" s="54">
        <f t="shared" si="13"/>
        <v>0</v>
      </c>
      <c r="L70" s="54">
        <f t="shared" si="13"/>
        <v>0</v>
      </c>
      <c r="M70" s="54">
        <f t="shared" si="13"/>
        <v>0</v>
      </c>
      <c r="N70" s="54">
        <f t="shared" si="13"/>
        <v>0</v>
      </c>
      <c r="O70" s="54">
        <f t="shared" si="13"/>
        <v>0</v>
      </c>
      <c r="P70" s="54">
        <f t="shared" si="13"/>
        <v>0</v>
      </c>
      <c r="Q70" s="54">
        <f t="shared" si="13"/>
        <v>0</v>
      </c>
      <c r="R70" s="34"/>
      <c r="S70" s="54">
        <f aca="true" t="shared" si="14" ref="S70:AD70">SUM(S8,S21,S28,S32,S47,S55)-S7</f>
        <v>0</v>
      </c>
      <c r="T70" s="54">
        <f t="shared" si="14"/>
        <v>0</v>
      </c>
      <c r="U70" s="54">
        <f t="shared" si="14"/>
        <v>0</v>
      </c>
      <c r="V70" s="54">
        <f t="shared" si="14"/>
        <v>0</v>
      </c>
      <c r="W70" s="54">
        <f t="shared" si="14"/>
        <v>0</v>
      </c>
      <c r="X70" s="54">
        <f t="shared" si="14"/>
        <v>0</v>
      </c>
      <c r="Y70" s="54">
        <f t="shared" si="14"/>
        <v>0</v>
      </c>
      <c r="Z70" s="54">
        <f t="shared" si="14"/>
        <v>0</v>
      </c>
      <c r="AA70" s="54">
        <f t="shared" si="14"/>
        <v>0</v>
      </c>
      <c r="AB70" s="54">
        <f t="shared" si="14"/>
        <v>0</v>
      </c>
      <c r="AC70" s="54">
        <f t="shared" si="14"/>
        <v>0</v>
      </c>
      <c r="AD70" s="54">
        <f t="shared" si="14"/>
        <v>0</v>
      </c>
    </row>
    <row r="71" spans="7:30" ht="9">
      <c r="G71" s="53" t="s">
        <v>102</v>
      </c>
      <c r="H71" s="54">
        <f>SUM(H9,H14,H19,H20)-H8</f>
        <v>0</v>
      </c>
      <c r="I71" s="54">
        <f aca="true" t="shared" si="15" ref="I71:Q71">SUM(I9,I14,I19,I20)-I8</f>
        <v>0</v>
      </c>
      <c r="J71" s="54">
        <f t="shared" si="15"/>
        <v>0</v>
      </c>
      <c r="K71" s="54">
        <f t="shared" si="15"/>
        <v>0</v>
      </c>
      <c r="L71" s="54">
        <f t="shared" si="15"/>
        <v>0</v>
      </c>
      <c r="M71" s="54">
        <f t="shared" si="15"/>
        <v>0</v>
      </c>
      <c r="N71" s="54">
        <f t="shared" si="15"/>
        <v>0</v>
      </c>
      <c r="O71" s="54">
        <f t="shared" si="15"/>
        <v>0</v>
      </c>
      <c r="P71" s="54">
        <f t="shared" si="15"/>
        <v>0</v>
      </c>
      <c r="Q71" s="54">
        <f t="shared" si="15"/>
        <v>0</v>
      </c>
      <c r="R71" s="34"/>
      <c r="S71" s="54">
        <f aca="true" t="shared" si="16" ref="S71:AD71">SUM(S9,S14,S19,S20)-S8</f>
        <v>0</v>
      </c>
      <c r="T71" s="54">
        <f t="shared" si="16"/>
        <v>0</v>
      </c>
      <c r="U71" s="54">
        <f t="shared" si="16"/>
        <v>0</v>
      </c>
      <c r="V71" s="54">
        <f t="shared" si="16"/>
        <v>0</v>
      </c>
      <c r="W71" s="54">
        <f t="shared" si="16"/>
        <v>0</v>
      </c>
      <c r="X71" s="54">
        <f t="shared" si="16"/>
        <v>0</v>
      </c>
      <c r="Y71" s="54">
        <f t="shared" si="16"/>
        <v>0</v>
      </c>
      <c r="Z71" s="54">
        <f t="shared" si="16"/>
        <v>0</v>
      </c>
      <c r="AA71" s="54">
        <f t="shared" si="16"/>
        <v>0</v>
      </c>
      <c r="AB71" s="54">
        <f t="shared" si="16"/>
        <v>0</v>
      </c>
      <c r="AC71" s="54">
        <f t="shared" si="16"/>
        <v>0</v>
      </c>
      <c r="AD71" s="54">
        <f t="shared" si="16"/>
        <v>0</v>
      </c>
    </row>
    <row r="72" spans="7:30" ht="9">
      <c r="G72" s="53" t="s">
        <v>2</v>
      </c>
      <c r="H72" s="54">
        <f>SUM(H10:H13)-H9</f>
        <v>0</v>
      </c>
      <c r="I72" s="54">
        <f aca="true" t="shared" si="17" ref="I72:Q72">SUM(I10:I13)-I9</f>
        <v>0</v>
      </c>
      <c r="J72" s="54">
        <f t="shared" si="17"/>
        <v>0</v>
      </c>
      <c r="K72" s="54">
        <f t="shared" si="17"/>
        <v>0</v>
      </c>
      <c r="L72" s="54">
        <f t="shared" si="17"/>
        <v>0</v>
      </c>
      <c r="M72" s="54">
        <f t="shared" si="17"/>
        <v>0</v>
      </c>
      <c r="N72" s="54">
        <f t="shared" si="17"/>
        <v>0</v>
      </c>
      <c r="O72" s="54">
        <f t="shared" si="17"/>
        <v>0</v>
      </c>
      <c r="P72" s="54">
        <f t="shared" si="17"/>
        <v>0</v>
      </c>
      <c r="Q72" s="54">
        <f t="shared" si="17"/>
        <v>0</v>
      </c>
      <c r="R72" s="34"/>
      <c r="S72" s="54">
        <f aca="true" t="shared" si="18" ref="S72:AD72">SUM(S10:S13)-S9</f>
        <v>0</v>
      </c>
      <c r="T72" s="54">
        <f t="shared" si="18"/>
        <v>0</v>
      </c>
      <c r="U72" s="54">
        <f t="shared" si="18"/>
        <v>0</v>
      </c>
      <c r="V72" s="54">
        <f t="shared" si="18"/>
        <v>0</v>
      </c>
      <c r="W72" s="54">
        <f t="shared" si="18"/>
        <v>0</v>
      </c>
      <c r="X72" s="54">
        <f t="shared" si="18"/>
        <v>0</v>
      </c>
      <c r="Y72" s="54">
        <f t="shared" si="18"/>
        <v>0</v>
      </c>
      <c r="Z72" s="54">
        <f t="shared" si="18"/>
        <v>0</v>
      </c>
      <c r="AA72" s="54">
        <f t="shared" si="18"/>
        <v>0</v>
      </c>
      <c r="AB72" s="54">
        <f t="shared" si="18"/>
        <v>0</v>
      </c>
      <c r="AC72" s="54">
        <f t="shared" si="18"/>
        <v>0</v>
      </c>
      <c r="AD72" s="54">
        <f t="shared" si="18"/>
        <v>0</v>
      </c>
    </row>
    <row r="73" spans="7:30" ht="9">
      <c r="G73" s="53" t="s">
        <v>103</v>
      </c>
      <c r="H73" s="54">
        <f>SUM(H15:H18)-H14</f>
        <v>0</v>
      </c>
      <c r="I73" s="54">
        <f aca="true" t="shared" si="19" ref="I73:Q73">SUM(I15:I18)-I14</f>
        <v>0</v>
      </c>
      <c r="J73" s="54">
        <f t="shared" si="19"/>
        <v>0</v>
      </c>
      <c r="K73" s="54">
        <f t="shared" si="19"/>
        <v>0</v>
      </c>
      <c r="L73" s="54">
        <f t="shared" si="19"/>
        <v>0</v>
      </c>
      <c r="M73" s="54">
        <f t="shared" si="19"/>
        <v>0</v>
      </c>
      <c r="N73" s="54">
        <f t="shared" si="19"/>
        <v>0</v>
      </c>
      <c r="O73" s="54">
        <f t="shared" si="19"/>
        <v>0</v>
      </c>
      <c r="P73" s="54">
        <f t="shared" si="19"/>
        <v>0</v>
      </c>
      <c r="Q73" s="54">
        <f t="shared" si="19"/>
        <v>0</v>
      </c>
      <c r="R73" s="34"/>
      <c r="S73" s="54">
        <f aca="true" t="shared" si="20" ref="S73:AD73">SUM(S15:S18)-S14</f>
        <v>0</v>
      </c>
      <c r="T73" s="54">
        <f t="shared" si="20"/>
        <v>0</v>
      </c>
      <c r="U73" s="54">
        <f t="shared" si="20"/>
        <v>0</v>
      </c>
      <c r="V73" s="54">
        <f t="shared" si="20"/>
        <v>0</v>
      </c>
      <c r="W73" s="54">
        <f t="shared" si="20"/>
        <v>0</v>
      </c>
      <c r="X73" s="54">
        <f t="shared" si="20"/>
        <v>0</v>
      </c>
      <c r="Y73" s="54">
        <f t="shared" si="20"/>
        <v>0</v>
      </c>
      <c r="Z73" s="54">
        <f t="shared" si="20"/>
        <v>0</v>
      </c>
      <c r="AA73" s="54">
        <f t="shared" si="20"/>
        <v>0</v>
      </c>
      <c r="AB73" s="54">
        <f t="shared" si="20"/>
        <v>0</v>
      </c>
      <c r="AC73" s="54">
        <f t="shared" si="20"/>
        <v>0</v>
      </c>
      <c r="AD73" s="54">
        <f t="shared" si="20"/>
        <v>0</v>
      </c>
    </row>
    <row r="74" spans="7:30" ht="9">
      <c r="G74" s="53" t="s">
        <v>104</v>
      </c>
      <c r="H74" s="54">
        <f>SUM(H22:H24,H26:H27)-H21</f>
        <v>0</v>
      </c>
      <c r="I74" s="54">
        <f aca="true" t="shared" si="21" ref="I74:Q74">SUM(I22:I24,I26:I27)-I21</f>
        <v>0</v>
      </c>
      <c r="J74" s="54">
        <f t="shared" si="21"/>
        <v>0</v>
      </c>
      <c r="K74" s="54">
        <f t="shared" si="21"/>
        <v>0</v>
      </c>
      <c r="L74" s="54">
        <f t="shared" si="21"/>
        <v>0</v>
      </c>
      <c r="M74" s="54">
        <f t="shared" si="21"/>
        <v>0</v>
      </c>
      <c r="N74" s="54">
        <f t="shared" si="21"/>
        <v>0</v>
      </c>
      <c r="O74" s="54">
        <f t="shared" si="21"/>
        <v>0</v>
      </c>
      <c r="P74" s="54">
        <f t="shared" si="21"/>
        <v>0</v>
      </c>
      <c r="Q74" s="54">
        <f t="shared" si="21"/>
        <v>0</v>
      </c>
      <c r="R74" s="34"/>
      <c r="S74" s="54">
        <f aca="true" t="shared" si="22" ref="S74:AD74">SUM(S22:S24,S26:S27)-S21</f>
        <v>0</v>
      </c>
      <c r="T74" s="54">
        <f t="shared" si="22"/>
        <v>0</v>
      </c>
      <c r="U74" s="54">
        <f t="shared" si="22"/>
        <v>0</v>
      </c>
      <c r="V74" s="54">
        <f t="shared" si="22"/>
        <v>0</v>
      </c>
      <c r="W74" s="54">
        <f t="shared" si="22"/>
        <v>0</v>
      </c>
      <c r="X74" s="54">
        <f t="shared" si="22"/>
        <v>0</v>
      </c>
      <c r="Y74" s="54">
        <f t="shared" si="22"/>
        <v>0</v>
      </c>
      <c r="Z74" s="54">
        <f t="shared" si="22"/>
        <v>0</v>
      </c>
      <c r="AA74" s="54">
        <f t="shared" si="22"/>
        <v>0</v>
      </c>
      <c r="AB74" s="54">
        <f t="shared" si="22"/>
        <v>0</v>
      </c>
      <c r="AC74" s="54">
        <f t="shared" si="22"/>
        <v>0</v>
      </c>
      <c r="AD74" s="54">
        <f t="shared" si="22"/>
        <v>0</v>
      </c>
    </row>
    <row r="75" spans="7:30" ht="9">
      <c r="G75" s="53" t="s">
        <v>105</v>
      </c>
      <c r="H75" s="54">
        <f>SUM(H29:H31)-H28</f>
        <v>0</v>
      </c>
      <c r="I75" s="54">
        <f aca="true" t="shared" si="23" ref="I75:Q75">SUM(I29:I31)-I28</f>
        <v>0</v>
      </c>
      <c r="J75" s="54">
        <f t="shared" si="23"/>
        <v>0</v>
      </c>
      <c r="K75" s="54">
        <f t="shared" si="23"/>
        <v>0</v>
      </c>
      <c r="L75" s="54">
        <f t="shared" si="23"/>
        <v>0</v>
      </c>
      <c r="M75" s="54">
        <f t="shared" si="23"/>
        <v>0</v>
      </c>
      <c r="N75" s="54">
        <f t="shared" si="23"/>
        <v>0</v>
      </c>
      <c r="O75" s="54">
        <f t="shared" si="23"/>
        <v>0</v>
      </c>
      <c r="P75" s="54">
        <f t="shared" si="23"/>
        <v>0</v>
      </c>
      <c r="Q75" s="54">
        <f t="shared" si="23"/>
        <v>0</v>
      </c>
      <c r="R75" s="34"/>
      <c r="S75" s="54">
        <f aca="true" t="shared" si="24" ref="S75:AD75">SUM(S29:S31)-S28</f>
        <v>0</v>
      </c>
      <c r="T75" s="54">
        <f t="shared" si="24"/>
        <v>0</v>
      </c>
      <c r="U75" s="54">
        <f t="shared" si="24"/>
        <v>0</v>
      </c>
      <c r="V75" s="54">
        <f t="shared" si="24"/>
        <v>0</v>
      </c>
      <c r="W75" s="54">
        <f t="shared" si="24"/>
        <v>0</v>
      </c>
      <c r="X75" s="54">
        <f t="shared" si="24"/>
        <v>0</v>
      </c>
      <c r="Y75" s="54">
        <f t="shared" si="24"/>
        <v>0</v>
      </c>
      <c r="Z75" s="54">
        <f t="shared" si="24"/>
        <v>0</v>
      </c>
      <c r="AA75" s="54">
        <f t="shared" si="24"/>
        <v>0</v>
      </c>
      <c r="AB75" s="54">
        <f t="shared" si="24"/>
        <v>0</v>
      </c>
      <c r="AC75" s="54">
        <f t="shared" si="24"/>
        <v>0</v>
      </c>
      <c r="AD75" s="54">
        <f t="shared" si="24"/>
        <v>0</v>
      </c>
    </row>
    <row r="76" spans="7:30" ht="9">
      <c r="G76" s="53" t="s">
        <v>106</v>
      </c>
      <c r="H76" s="54">
        <f>SUM(H33:H34,H37,H43,H45:H46)-H32</f>
        <v>0</v>
      </c>
      <c r="I76" s="54">
        <f aca="true" t="shared" si="25" ref="I76:Q76">SUM(I33:I34,I37,I43,I45:I46)-I32</f>
        <v>0</v>
      </c>
      <c r="J76" s="54">
        <f t="shared" si="25"/>
        <v>0</v>
      </c>
      <c r="K76" s="54">
        <f t="shared" si="25"/>
        <v>0</v>
      </c>
      <c r="L76" s="54">
        <f t="shared" si="25"/>
        <v>0</v>
      </c>
      <c r="M76" s="54">
        <f t="shared" si="25"/>
        <v>0</v>
      </c>
      <c r="N76" s="54">
        <f t="shared" si="25"/>
        <v>0</v>
      </c>
      <c r="O76" s="54">
        <f t="shared" si="25"/>
        <v>0</v>
      </c>
      <c r="P76" s="54">
        <f t="shared" si="25"/>
        <v>0</v>
      </c>
      <c r="Q76" s="54">
        <f t="shared" si="25"/>
        <v>0</v>
      </c>
      <c r="R76" s="34"/>
      <c r="S76" s="54">
        <f aca="true" t="shared" si="26" ref="S76:AD76">SUM(S33:S34,S37,S43,S45:S46)-S32</f>
        <v>0</v>
      </c>
      <c r="T76" s="54">
        <f t="shared" si="26"/>
        <v>0</v>
      </c>
      <c r="U76" s="54">
        <f t="shared" si="26"/>
        <v>0</v>
      </c>
      <c r="V76" s="54">
        <f t="shared" si="26"/>
        <v>0</v>
      </c>
      <c r="W76" s="54">
        <f t="shared" si="26"/>
        <v>0</v>
      </c>
      <c r="X76" s="54">
        <f t="shared" si="26"/>
        <v>0</v>
      </c>
      <c r="Y76" s="54">
        <f t="shared" si="26"/>
        <v>0</v>
      </c>
      <c r="Z76" s="54">
        <f t="shared" si="26"/>
        <v>0</v>
      </c>
      <c r="AA76" s="54">
        <f t="shared" si="26"/>
        <v>0</v>
      </c>
      <c r="AB76" s="54">
        <f t="shared" si="26"/>
        <v>0</v>
      </c>
      <c r="AC76" s="54">
        <f t="shared" si="26"/>
        <v>0</v>
      </c>
      <c r="AD76" s="54">
        <f t="shared" si="26"/>
        <v>0</v>
      </c>
    </row>
    <row r="77" spans="7:30" ht="9">
      <c r="G77" s="53" t="s">
        <v>107</v>
      </c>
      <c r="H77" s="54">
        <f>SUM(H35:H36)-H34</f>
        <v>0</v>
      </c>
      <c r="I77" s="54">
        <f aca="true" t="shared" si="27" ref="I77:Q77">SUM(I35:I36)-I34</f>
        <v>0</v>
      </c>
      <c r="J77" s="54">
        <f t="shared" si="27"/>
        <v>0</v>
      </c>
      <c r="K77" s="54">
        <f t="shared" si="27"/>
        <v>0</v>
      </c>
      <c r="L77" s="54">
        <f t="shared" si="27"/>
        <v>0</v>
      </c>
      <c r="M77" s="54">
        <f t="shared" si="27"/>
        <v>0</v>
      </c>
      <c r="N77" s="54">
        <f t="shared" si="27"/>
        <v>0</v>
      </c>
      <c r="O77" s="54">
        <f t="shared" si="27"/>
        <v>0</v>
      </c>
      <c r="P77" s="54">
        <f t="shared" si="27"/>
        <v>0</v>
      </c>
      <c r="Q77" s="54">
        <f t="shared" si="27"/>
        <v>0</v>
      </c>
      <c r="R77" s="34"/>
      <c r="S77" s="54">
        <f aca="true" t="shared" si="28" ref="S77:AD77">SUM(S35:S36)-S34</f>
        <v>0</v>
      </c>
      <c r="T77" s="54">
        <f t="shared" si="28"/>
        <v>0</v>
      </c>
      <c r="U77" s="54">
        <f t="shared" si="28"/>
        <v>0</v>
      </c>
      <c r="V77" s="54">
        <f t="shared" si="28"/>
        <v>0</v>
      </c>
      <c r="W77" s="54">
        <f t="shared" si="28"/>
        <v>0</v>
      </c>
      <c r="X77" s="54">
        <f t="shared" si="28"/>
        <v>0</v>
      </c>
      <c r="Y77" s="54">
        <f t="shared" si="28"/>
        <v>0</v>
      </c>
      <c r="Z77" s="54">
        <f t="shared" si="28"/>
        <v>0</v>
      </c>
      <c r="AA77" s="54">
        <f t="shared" si="28"/>
        <v>0</v>
      </c>
      <c r="AB77" s="54">
        <f t="shared" si="28"/>
        <v>0</v>
      </c>
      <c r="AC77" s="54">
        <f t="shared" si="28"/>
        <v>0</v>
      </c>
      <c r="AD77" s="54">
        <f t="shared" si="28"/>
        <v>0</v>
      </c>
    </row>
    <row r="78" spans="7:30" ht="9">
      <c r="G78" s="53" t="s">
        <v>108</v>
      </c>
      <c r="H78" s="54">
        <f>SUM(H38:H42)-H37</f>
        <v>0</v>
      </c>
      <c r="I78" s="54">
        <f aca="true" t="shared" si="29" ref="I78:Q78">SUM(I38:I42)-I37</f>
        <v>0</v>
      </c>
      <c r="J78" s="54">
        <f t="shared" si="29"/>
        <v>0</v>
      </c>
      <c r="K78" s="54">
        <f t="shared" si="29"/>
        <v>0</v>
      </c>
      <c r="L78" s="54">
        <f t="shared" si="29"/>
        <v>0</v>
      </c>
      <c r="M78" s="54">
        <f t="shared" si="29"/>
        <v>0</v>
      </c>
      <c r="N78" s="54">
        <f t="shared" si="29"/>
        <v>0</v>
      </c>
      <c r="O78" s="54">
        <f t="shared" si="29"/>
        <v>0</v>
      </c>
      <c r="P78" s="54">
        <f t="shared" si="29"/>
        <v>0</v>
      </c>
      <c r="Q78" s="54">
        <f t="shared" si="29"/>
        <v>0</v>
      </c>
      <c r="R78" s="34"/>
      <c r="S78" s="54">
        <f aca="true" t="shared" si="30" ref="S78:AD78">SUM(S38:S42)-S37</f>
        <v>0</v>
      </c>
      <c r="T78" s="54">
        <f t="shared" si="30"/>
        <v>0</v>
      </c>
      <c r="U78" s="54">
        <f t="shared" si="30"/>
        <v>0</v>
      </c>
      <c r="V78" s="54">
        <f t="shared" si="30"/>
        <v>0</v>
      </c>
      <c r="W78" s="54">
        <f t="shared" si="30"/>
        <v>0</v>
      </c>
      <c r="X78" s="54">
        <f t="shared" si="30"/>
        <v>0</v>
      </c>
      <c r="Y78" s="54">
        <f t="shared" si="30"/>
        <v>0</v>
      </c>
      <c r="Z78" s="54">
        <f t="shared" si="30"/>
        <v>0</v>
      </c>
      <c r="AA78" s="54">
        <f t="shared" si="30"/>
        <v>0</v>
      </c>
      <c r="AB78" s="54">
        <f t="shared" si="30"/>
        <v>0</v>
      </c>
      <c r="AC78" s="54">
        <f t="shared" si="30"/>
        <v>0</v>
      </c>
      <c r="AD78" s="54">
        <f t="shared" si="30"/>
        <v>0</v>
      </c>
    </row>
    <row r="79" spans="7:30" ht="9">
      <c r="G79" s="53" t="s">
        <v>109</v>
      </c>
      <c r="H79" s="54">
        <f>SUM(H49:H51)-H48</f>
        <v>0</v>
      </c>
      <c r="I79" s="54">
        <f aca="true" t="shared" si="31" ref="I79:Q79">SUM(I49:I51)-I48</f>
        <v>0</v>
      </c>
      <c r="J79" s="54">
        <f t="shared" si="31"/>
        <v>0</v>
      </c>
      <c r="K79" s="54">
        <f t="shared" si="31"/>
        <v>0</v>
      </c>
      <c r="L79" s="54">
        <f t="shared" si="31"/>
        <v>0</v>
      </c>
      <c r="M79" s="54">
        <f t="shared" si="31"/>
        <v>0</v>
      </c>
      <c r="N79" s="54">
        <f t="shared" si="31"/>
        <v>0</v>
      </c>
      <c r="O79" s="54">
        <f t="shared" si="31"/>
        <v>0</v>
      </c>
      <c r="P79" s="54">
        <f t="shared" si="31"/>
        <v>0</v>
      </c>
      <c r="Q79" s="54">
        <f t="shared" si="31"/>
        <v>0</v>
      </c>
      <c r="S79" s="54">
        <f aca="true" t="shared" si="32" ref="S79:AD79">SUM(S49:S51)-S48</f>
        <v>0</v>
      </c>
      <c r="T79" s="54">
        <f t="shared" si="32"/>
        <v>0</v>
      </c>
      <c r="U79" s="54">
        <f t="shared" si="32"/>
        <v>0</v>
      </c>
      <c r="V79" s="54">
        <f t="shared" si="32"/>
        <v>0</v>
      </c>
      <c r="W79" s="54">
        <f t="shared" si="32"/>
        <v>0</v>
      </c>
      <c r="X79" s="54">
        <f t="shared" si="32"/>
        <v>0</v>
      </c>
      <c r="Y79" s="54">
        <f t="shared" si="32"/>
        <v>0</v>
      </c>
      <c r="Z79" s="54">
        <f t="shared" si="32"/>
        <v>0</v>
      </c>
      <c r="AA79" s="54">
        <f t="shared" si="32"/>
        <v>0</v>
      </c>
      <c r="AB79" s="54">
        <f t="shared" si="32"/>
        <v>0</v>
      </c>
      <c r="AC79" s="54">
        <f t="shared" si="32"/>
        <v>0</v>
      </c>
      <c r="AD79" s="54">
        <f t="shared" si="32"/>
        <v>0</v>
      </c>
    </row>
    <row r="80" spans="8:30" ht="9">
      <c r="H80" s="34"/>
      <c r="I80" s="34"/>
      <c r="J80" s="34"/>
      <c r="K80" s="34"/>
      <c r="L80" s="34"/>
      <c r="M80" s="34"/>
      <c r="N80" s="34"/>
      <c r="O80" s="34"/>
      <c r="P80" s="34"/>
      <c r="Q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8:30" ht="9">
      <c r="H81" s="34"/>
      <c r="I81" s="34"/>
      <c r="J81" s="34"/>
      <c r="K81" s="34"/>
      <c r="L81" s="34"/>
      <c r="M81" s="34"/>
      <c r="N81" s="34"/>
      <c r="O81" s="34"/>
      <c r="P81" s="34"/>
      <c r="Q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8:30" ht="9">
      <c r="H82" s="34"/>
      <c r="I82" s="34"/>
      <c r="J82" s="34"/>
      <c r="K82" s="34"/>
      <c r="L82" s="34"/>
      <c r="M82" s="34"/>
      <c r="N82" s="34"/>
      <c r="O82" s="34"/>
      <c r="P82" s="34"/>
      <c r="Q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8:30" ht="9">
      <c r="H83" s="34"/>
      <c r="I83" s="34"/>
      <c r="J83" s="34"/>
      <c r="K83" s="34"/>
      <c r="L83" s="34"/>
      <c r="M83" s="34"/>
      <c r="N83" s="34"/>
      <c r="O83" s="34"/>
      <c r="P83" s="34"/>
      <c r="Q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8:30" ht="9">
      <c r="H84" s="34"/>
      <c r="I84" s="34"/>
      <c r="J84" s="34"/>
      <c r="K84" s="34"/>
      <c r="L84" s="34"/>
      <c r="M84" s="34"/>
      <c r="N84" s="34"/>
      <c r="O84" s="34"/>
      <c r="P84" s="34"/>
      <c r="Q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</row>
    <row r="85" spans="8:30" ht="9">
      <c r="H85" s="34"/>
      <c r="I85" s="34"/>
      <c r="J85" s="34"/>
      <c r="K85" s="34"/>
      <c r="L85" s="34"/>
      <c r="M85" s="34"/>
      <c r="N85" s="34"/>
      <c r="O85" s="34"/>
      <c r="P85" s="34"/>
      <c r="Q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</row>
  </sheetData>
  <sheetProtection/>
  <mergeCells count="147">
    <mergeCell ref="AG61:AH61"/>
    <mergeCell ref="AI61:AJ61"/>
    <mergeCell ref="AG59:AH59"/>
    <mergeCell ref="AI59:AJ59"/>
    <mergeCell ref="AG60:AH60"/>
    <mergeCell ref="AI60:AJ60"/>
    <mergeCell ref="AH40:AJ40"/>
    <mergeCell ref="AH41:AJ41"/>
    <mergeCell ref="AG45:AJ45"/>
    <mergeCell ref="AF55:AJ55"/>
    <mergeCell ref="AG43:AJ43"/>
    <mergeCell ref="AF47:AJ47"/>
    <mergeCell ref="D60:E60"/>
    <mergeCell ref="B64:Q64"/>
    <mergeCell ref="B65:Q65"/>
    <mergeCell ref="B66:Q66"/>
    <mergeCell ref="B67:Q67"/>
    <mergeCell ref="F60:G60"/>
    <mergeCell ref="D62:E62"/>
    <mergeCell ref="F62:G62"/>
    <mergeCell ref="B63:Q63"/>
    <mergeCell ref="D52:G52"/>
    <mergeCell ref="E54:F54"/>
    <mergeCell ref="C55:G55"/>
    <mergeCell ref="D61:E61"/>
    <mergeCell ref="F61:G61"/>
    <mergeCell ref="D58:E58"/>
    <mergeCell ref="F58:G58"/>
    <mergeCell ref="D59:E59"/>
    <mergeCell ref="F59:G59"/>
    <mergeCell ref="D57:E57"/>
    <mergeCell ref="F57:G57"/>
    <mergeCell ref="D56:E56"/>
    <mergeCell ref="F56:G56"/>
    <mergeCell ref="AE4:AJ6"/>
    <mergeCell ref="AH50:AJ50"/>
    <mergeCell ref="AH51:AJ51"/>
    <mergeCell ref="AG52:AJ52"/>
    <mergeCell ref="AG46:AJ46"/>
    <mergeCell ref="AF32:AJ32"/>
    <mergeCell ref="AG33:AJ33"/>
    <mergeCell ref="AG62:AH62"/>
    <mergeCell ref="AI62:AJ62"/>
    <mergeCell ref="AH53:AI53"/>
    <mergeCell ref="AG57:AH57"/>
    <mergeCell ref="AI57:AJ57"/>
    <mergeCell ref="AH54:AI54"/>
    <mergeCell ref="AG58:AH58"/>
    <mergeCell ref="AI58:AJ58"/>
    <mergeCell ref="AG56:AH56"/>
    <mergeCell ref="AI56:AJ56"/>
    <mergeCell ref="AG34:AJ34"/>
    <mergeCell ref="AH35:AJ35"/>
    <mergeCell ref="AG48:AJ48"/>
    <mergeCell ref="AH49:AJ49"/>
    <mergeCell ref="AH36:AJ36"/>
    <mergeCell ref="AG37:AJ37"/>
    <mergeCell ref="AH42:AJ42"/>
    <mergeCell ref="AH44:AI44"/>
    <mergeCell ref="AH38:AJ38"/>
    <mergeCell ref="AH39:AJ39"/>
    <mergeCell ref="AF28:AJ28"/>
    <mergeCell ref="AG29:AJ29"/>
    <mergeCell ref="AG30:AJ30"/>
    <mergeCell ref="AG31:AJ31"/>
    <mergeCell ref="AG24:AJ24"/>
    <mergeCell ref="AH25:AI25"/>
    <mergeCell ref="AG26:AJ26"/>
    <mergeCell ref="AG27:AJ27"/>
    <mergeCell ref="AG20:AJ20"/>
    <mergeCell ref="AF21:AJ21"/>
    <mergeCell ref="AG22:AJ22"/>
    <mergeCell ref="AG23:AJ23"/>
    <mergeCell ref="AH16:AJ16"/>
    <mergeCell ref="AH17:AJ17"/>
    <mergeCell ref="AH18:AJ18"/>
    <mergeCell ref="AG19:AJ19"/>
    <mergeCell ref="D37:G37"/>
    <mergeCell ref="E38:G38"/>
    <mergeCell ref="D34:G34"/>
    <mergeCell ref="E35:G35"/>
    <mergeCell ref="C28:G28"/>
    <mergeCell ref="D29:G29"/>
    <mergeCell ref="D30:G30"/>
    <mergeCell ref="D31:G31"/>
    <mergeCell ref="C32:G32"/>
    <mergeCell ref="D33:G33"/>
    <mergeCell ref="E39:G39"/>
    <mergeCell ref="E51:G51"/>
    <mergeCell ref="E42:G42"/>
    <mergeCell ref="E44:F44"/>
    <mergeCell ref="C47:G47"/>
    <mergeCell ref="D48:G48"/>
    <mergeCell ref="E53:F53"/>
    <mergeCell ref="B4:G6"/>
    <mergeCell ref="E49:G49"/>
    <mergeCell ref="E50:G50"/>
    <mergeCell ref="D45:G45"/>
    <mergeCell ref="D46:G46"/>
    <mergeCell ref="D43:G43"/>
    <mergeCell ref="E40:G40"/>
    <mergeCell ref="E41:G41"/>
    <mergeCell ref="E36:G36"/>
    <mergeCell ref="D24:G24"/>
    <mergeCell ref="E25:F25"/>
    <mergeCell ref="D26:G26"/>
    <mergeCell ref="D27:G27"/>
    <mergeCell ref="D20:G20"/>
    <mergeCell ref="C21:G21"/>
    <mergeCell ref="D22:G22"/>
    <mergeCell ref="D23:G23"/>
    <mergeCell ref="E16:G16"/>
    <mergeCell ref="E17:G17"/>
    <mergeCell ref="E18:G18"/>
    <mergeCell ref="D19:G19"/>
    <mergeCell ref="B7:G7"/>
    <mergeCell ref="C8:G8"/>
    <mergeCell ref="D9:G9"/>
    <mergeCell ref="E10:G10"/>
    <mergeCell ref="E11:G11"/>
    <mergeCell ref="E12:G12"/>
    <mergeCell ref="E13:G13"/>
    <mergeCell ref="D14:G14"/>
    <mergeCell ref="AE7:AJ7"/>
    <mergeCell ref="AF8:AJ8"/>
    <mergeCell ref="E15:G15"/>
    <mergeCell ref="N5:Q5"/>
    <mergeCell ref="K5:M5"/>
    <mergeCell ref="S5:V5"/>
    <mergeCell ref="W5:Z5"/>
    <mergeCell ref="AA5:AD5"/>
    <mergeCell ref="S63:AJ63"/>
    <mergeCell ref="S64:AJ64"/>
    <mergeCell ref="J4:Q4"/>
    <mergeCell ref="S4:AD4"/>
    <mergeCell ref="J5:J6"/>
    <mergeCell ref="AH11:AJ11"/>
    <mergeCell ref="AG9:AJ9"/>
    <mergeCell ref="AH10:AJ10"/>
    <mergeCell ref="AG14:AJ14"/>
    <mergeCell ref="AH15:AJ15"/>
    <mergeCell ref="AH12:AJ12"/>
    <mergeCell ref="AH13:AJ13"/>
    <mergeCell ref="H4:H6"/>
    <mergeCell ref="I4:I6"/>
    <mergeCell ref="I2:P2"/>
    <mergeCell ref="T2:AB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2022-07-28T02:34:59Z</dcterms:created>
  <dcterms:modified xsi:type="dcterms:W3CDTF">2022-07-28T02:34:59Z</dcterms:modified>
  <cp:category/>
  <cp:version/>
  <cp:contentType/>
  <cp:contentStatus/>
</cp:coreProperties>
</file>