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tabRatio="610" activeTab="0"/>
  </bookViews>
  <sheets>
    <sheet name="01" sheetId="1" r:id="rId1"/>
  </sheets>
  <definedNames>
    <definedName name="_xlnm.Print_Area" localSheetId="0">'01'!$B$2:$T$64,'01'!$V$2:$AN$64</definedName>
  </definedNames>
  <calcPr fullCalcOnLoad="1"/>
</workbook>
</file>

<file path=xl/sharedStrings.xml><?xml version="1.0" encoding="utf-8"?>
<sst xmlns="http://schemas.openxmlformats.org/spreadsheetml/2006/main" count="189" uniqueCount="113">
  <si>
    <t>その他</t>
  </si>
  <si>
    <t>不処分</t>
  </si>
  <si>
    <t>殺人</t>
  </si>
  <si>
    <t>殺人予備</t>
  </si>
  <si>
    <t>自殺関与</t>
  </si>
  <si>
    <t>強盗殺人</t>
  </si>
  <si>
    <t>強盗傷人</t>
  </si>
  <si>
    <t>強盗強姦</t>
  </si>
  <si>
    <t>強盗・準強盗</t>
  </si>
  <si>
    <t>凶器準備集合</t>
  </si>
  <si>
    <t>傷害致死</t>
  </si>
  <si>
    <t>通貨偽造</t>
  </si>
  <si>
    <t>文書偽造</t>
  </si>
  <si>
    <t>有価証券偽造</t>
  </si>
  <si>
    <t>賄賂</t>
  </si>
  <si>
    <t>強制わいせつ</t>
  </si>
  <si>
    <t>公然わいせつ</t>
  </si>
  <si>
    <t>住居侵入</t>
  </si>
  <si>
    <t>盗品等</t>
  </si>
  <si>
    <t>器物損壊等</t>
  </si>
  <si>
    <t>刑法犯総数(交通業過を除く)</t>
  </si>
  <si>
    <t>うち)</t>
  </si>
  <si>
    <t>嬰児殺</t>
  </si>
  <si>
    <t>強盗</t>
  </si>
  <si>
    <t>放火</t>
  </si>
  <si>
    <t>強姦</t>
  </si>
  <si>
    <t>暴行</t>
  </si>
  <si>
    <t>傷害</t>
  </si>
  <si>
    <t>脅迫</t>
  </si>
  <si>
    <t>恐喝</t>
  </si>
  <si>
    <t>侵入盗</t>
  </si>
  <si>
    <t>乗り物盗</t>
  </si>
  <si>
    <t>非侵入盗</t>
  </si>
  <si>
    <t>詐欺</t>
  </si>
  <si>
    <t>横領</t>
  </si>
  <si>
    <t>業務上横領</t>
  </si>
  <si>
    <t>偽造</t>
  </si>
  <si>
    <t>汚職</t>
  </si>
  <si>
    <t>うち)</t>
  </si>
  <si>
    <t>うち)</t>
  </si>
  <si>
    <t>うち)</t>
  </si>
  <si>
    <t>占有離脱物横領</t>
  </si>
  <si>
    <t>うち)</t>
  </si>
  <si>
    <t>逮捕監禁</t>
  </si>
  <si>
    <t>うち)</t>
  </si>
  <si>
    <t>殺人</t>
  </si>
  <si>
    <t>あっせん利得処罰法</t>
  </si>
  <si>
    <t>賭博開張等</t>
  </si>
  <si>
    <t>総数</t>
  </si>
  <si>
    <t>初犯者</t>
  </si>
  <si>
    <t>再犯者
  注１）</t>
  </si>
  <si>
    <t>既決（執行終了）</t>
  </si>
  <si>
    <t>既決（その他）</t>
  </si>
  <si>
    <t>印章偽造</t>
  </si>
  <si>
    <t>背任</t>
  </si>
  <si>
    <t>賭博</t>
  </si>
  <si>
    <t>普通賭博</t>
  </si>
  <si>
    <t>常習賭博</t>
  </si>
  <si>
    <t>わいせつ</t>
  </si>
  <si>
    <t>公務執行妨害</t>
  </si>
  <si>
    <t>注１　「再犯者」とは、刑法犯、特別法犯（道路交通法違反を除く。）の別を問わず、前科又は前歴を有するものをいう。</t>
  </si>
  <si>
    <t>凶悪犯</t>
  </si>
  <si>
    <t>執行
停止中</t>
  </si>
  <si>
    <t>各種
少年院
退院</t>
  </si>
  <si>
    <t>起訴
猶予</t>
  </si>
  <si>
    <t>審判
不開始</t>
  </si>
  <si>
    <t>懲役
禁錮</t>
  </si>
  <si>
    <t>保釈
中</t>
  </si>
  <si>
    <t>勾留
停止
中</t>
  </si>
  <si>
    <t>試験
観察
中</t>
  </si>
  <si>
    <t>その
他</t>
  </si>
  <si>
    <t>再犯者の前回処分別  検挙人員</t>
  </si>
  <si>
    <t>再犯者の前回処分　注２）</t>
  </si>
  <si>
    <t>再犯者の前回処分　注２）</t>
  </si>
  <si>
    <t>未決</t>
  </si>
  <si>
    <t>その他</t>
  </si>
  <si>
    <t>各種
少年院
仮退院中</t>
  </si>
  <si>
    <t>仮出獄
執行
猶予中</t>
  </si>
  <si>
    <t>微罪
処分</t>
  </si>
  <si>
    <r>
      <t>前回処分
　　　　　　　　　</t>
    </r>
    <r>
      <rPr>
        <sz val="10"/>
        <rFont val="ＭＳ 明朝"/>
        <family val="1"/>
      </rPr>
      <t>罪  種</t>
    </r>
  </si>
  <si>
    <t>粗暴犯</t>
  </si>
  <si>
    <t>窃盗犯</t>
  </si>
  <si>
    <t>知能犯</t>
  </si>
  <si>
    <t>風俗犯</t>
  </si>
  <si>
    <t>その他の刑法犯</t>
  </si>
  <si>
    <t xml:space="preserve">            　前回処分
  罪  種</t>
  </si>
  <si>
    <t>検挙２７５</t>
  </si>
  <si>
    <t>検挙２７６</t>
  </si>
  <si>
    <t>　　前歴の対象となった直近の犯罪についての処分等をいう。</t>
  </si>
  <si>
    <t>46　罪種別　初犯者・再犯者別</t>
  </si>
  <si>
    <t>児童
相談所
等通告(触法少年のみ）</t>
  </si>
  <si>
    <t>２　「前回処分」とは、前科又は前歴の対象となった犯罪についての処分をいい、前科又は前歴を二つ以上有する被疑者については、前科又は</t>
  </si>
  <si>
    <t>確認用</t>
  </si>
  <si>
    <t>刑法犯総数</t>
  </si>
  <si>
    <t>凶悪犯</t>
  </si>
  <si>
    <t>強盗</t>
  </si>
  <si>
    <t>粗暴犯</t>
  </si>
  <si>
    <t>窃盗犯</t>
  </si>
  <si>
    <t>知能犯</t>
  </si>
  <si>
    <t>横領</t>
  </si>
  <si>
    <t>偽造</t>
  </si>
  <si>
    <t>賭博</t>
  </si>
  <si>
    <t>総数</t>
  </si>
  <si>
    <t>再犯者</t>
  </si>
  <si>
    <t>略取誘拐・人身売買</t>
  </si>
  <si>
    <t>支払用カード偽造</t>
  </si>
  <si>
    <t>児童相談所送致（触法少年のみ）</t>
  </si>
  <si>
    <t>警察限り（触法少年のみ）</t>
  </si>
  <si>
    <t>児童自立
支援施設
退院児童
養護施設
収容中</t>
  </si>
  <si>
    <t>罰金・
拘留・
科料</t>
  </si>
  <si>
    <t>児童自立
支援施設
・児童
養護施設
退所</t>
  </si>
  <si>
    <t>保護
観察中
(少年)</t>
  </si>
  <si>
    <t>保護
観察
(少年)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</si>
</sst>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5">
    <font>
      <sz val="8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0"/>
      <name val="ＭＳ 明朝"/>
      <family val="1"/>
    </font>
    <font>
      <sz val="12"/>
      <name val="ＭＳ 明朝"/>
      <family val="1"/>
    </font>
    <font>
      <sz val="8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 quotePrefix="1">
      <alignment vertical="center"/>
      <protection/>
    </xf>
    <xf numFmtId="176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3" xfId="0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 horizontal="distributed"/>
    </xf>
    <xf numFmtId="176" fontId="9" fillId="0" borderId="14" xfId="0" applyNumberFormat="1" applyFont="1" applyFill="1" applyBorder="1" applyAlignment="1" applyProtection="1">
      <alignment horizontal="right"/>
      <protection/>
    </xf>
    <xf numFmtId="176" fontId="9" fillId="0" borderId="15" xfId="0" applyNumberFormat="1" applyFont="1" applyFill="1" applyBorder="1" applyAlignment="1" applyProtection="1">
      <alignment horizontal="right"/>
      <protection/>
    </xf>
    <xf numFmtId="176" fontId="9" fillId="0" borderId="16" xfId="0" applyNumberFormat="1" applyFont="1" applyFill="1" applyBorder="1" applyAlignment="1" applyProtection="1">
      <alignment horizontal="right"/>
      <protection/>
    </xf>
    <xf numFmtId="176" fontId="9" fillId="0" borderId="0" xfId="0" applyNumberFormat="1" applyFont="1" applyFill="1" applyBorder="1" applyAlignment="1" applyProtection="1">
      <alignment horizontal="right"/>
      <protection/>
    </xf>
    <xf numFmtId="176" fontId="9" fillId="0" borderId="17" xfId="0" applyNumberFormat="1" applyFont="1" applyFill="1" applyBorder="1" applyAlignment="1" applyProtection="1">
      <alignment horizontal="right"/>
      <protection/>
    </xf>
    <xf numFmtId="0" fontId="8" fillId="0" borderId="14" xfId="0" applyFont="1" applyFill="1" applyBorder="1" applyAlignment="1">
      <alignment horizontal="distributed"/>
    </xf>
    <xf numFmtId="176" fontId="8" fillId="0" borderId="0" xfId="0" applyNumberFormat="1" applyFont="1" applyFill="1" applyBorder="1" applyAlignment="1">
      <alignment horizontal="right"/>
    </xf>
    <xf numFmtId="176" fontId="8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distributed"/>
    </xf>
    <xf numFmtId="0" fontId="0" fillId="0" borderId="18" xfId="0" applyFill="1" applyBorder="1" applyAlignment="1">
      <alignment horizontal="distributed"/>
    </xf>
    <xf numFmtId="176" fontId="0" fillId="0" borderId="0" xfId="0" applyNumberFormat="1" applyFill="1" applyBorder="1" applyAlignment="1" applyProtection="1">
      <alignment/>
      <protection/>
    </xf>
    <xf numFmtId="176" fontId="9" fillId="0" borderId="18" xfId="0" applyNumberFormat="1" applyFont="1" applyFill="1" applyBorder="1" applyAlignment="1" applyProtection="1">
      <alignment horizontal="right"/>
      <protection/>
    </xf>
    <xf numFmtId="0" fontId="0" fillId="0" borderId="14" xfId="0" applyFill="1" applyBorder="1" applyAlignment="1">
      <alignment horizontal="distributed"/>
    </xf>
    <xf numFmtId="176" fontId="10" fillId="0" borderId="15" xfId="0" applyNumberFormat="1" applyFont="1" applyFill="1" applyBorder="1" applyAlignment="1" applyProtection="1">
      <alignment horizontal="right"/>
      <protection/>
    </xf>
    <xf numFmtId="176" fontId="10" fillId="0" borderId="14" xfId="0" applyNumberFormat="1" applyFont="1" applyFill="1" applyBorder="1" applyAlignment="1" applyProtection="1">
      <alignment horizontal="right"/>
      <protection/>
    </xf>
    <xf numFmtId="176" fontId="10" fillId="0" borderId="18" xfId="0" applyNumberFormat="1" applyFont="1" applyFill="1" applyBorder="1" applyAlignment="1" applyProtection="1">
      <alignment horizontal="right"/>
      <protection/>
    </xf>
    <xf numFmtId="176" fontId="10" fillId="0" borderId="15" xfId="0" applyNumberFormat="1" applyFont="1" applyFill="1" applyBorder="1" applyAlignment="1" applyProtection="1">
      <alignment horizontal="right"/>
      <protection locked="0"/>
    </xf>
    <xf numFmtId="176" fontId="10" fillId="0" borderId="14" xfId="0" applyNumberFormat="1" applyFont="1" applyFill="1" applyBorder="1" applyAlignment="1" applyProtection="1">
      <alignment horizontal="right"/>
      <protection locked="0"/>
    </xf>
    <xf numFmtId="176" fontId="0" fillId="0" borderId="0" xfId="0" applyNumberFormat="1" applyFill="1" applyBorder="1" applyAlignment="1" applyProtection="1">
      <alignment/>
      <protection locked="0"/>
    </xf>
    <xf numFmtId="176" fontId="10" fillId="0" borderId="18" xfId="0" applyNumberFormat="1" applyFont="1" applyFill="1" applyBorder="1" applyAlignment="1" applyProtection="1">
      <alignment horizontal="right"/>
      <protection locked="0"/>
    </xf>
    <xf numFmtId="176" fontId="8" fillId="0" borderId="0" xfId="0" applyNumberFormat="1" applyFont="1" applyFill="1" applyBorder="1" applyAlignment="1" applyProtection="1">
      <alignment/>
      <protection/>
    </xf>
    <xf numFmtId="176" fontId="10" fillId="0" borderId="0" xfId="0" applyNumberFormat="1" applyFont="1" applyFill="1" applyBorder="1" applyAlignment="1" applyProtection="1">
      <alignment horizontal="right"/>
      <protection/>
    </xf>
    <xf numFmtId="0" fontId="0" fillId="0" borderId="0" xfId="0" applyFill="1" applyBorder="1" applyAlignment="1" applyProtection="1">
      <alignment horizontal="distributed"/>
      <protection/>
    </xf>
    <xf numFmtId="176" fontId="0" fillId="0" borderId="14" xfId="0" applyNumberFormat="1" applyFill="1" applyBorder="1" applyAlignment="1">
      <alignment horizontal="distributed"/>
    </xf>
    <xf numFmtId="176" fontId="10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/>
    </xf>
    <xf numFmtId="0" fontId="8" fillId="0" borderId="0" xfId="0" applyFont="1" applyFill="1" applyBorder="1" applyAlignment="1">
      <alignment/>
    </xf>
    <xf numFmtId="176" fontId="9" fillId="0" borderId="14" xfId="0" applyNumberFormat="1" applyFont="1" applyFill="1" applyBorder="1" applyAlignment="1" applyProtection="1">
      <alignment horizontal="right"/>
      <protection locked="0"/>
    </xf>
    <xf numFmtId="176" fontId="8" fillId="0" borderId="0" xfId="0" applyNumberFormat="1" applyFont="1" applyFill="1" applyBorder="1" applyAlignment="1" applyProtection="1">
      <alignment/>
      <protection locked="0"/>
    </xf>
    <xf numFmtId="176" fontId="9" fillId="0" borderId="18" xfId="0" applyNumberFormat="1" applyFont="1" applyFill="1" applyBorder="1" applyAlignment="1" applyProtection="1">
      <alignment horizontal="right"/>
      <protection locked="0"/>
    </xf>
    <xf numFmtId="0" fontId="8" fillId="0" borderId="14" xfId="0" applyFont="1" applyFill="1" applyBorder="1" applyAlignment="1">
      <alignment/>
    </xf>
    <xf numFmtId="0" fontId="0" fillId="0" borderId="19" xfId="0" applyFill="1" applyBorder="1" applyAlignment="1">
      <alignment/>
    </xf>
    <xf numFmtId="176" fontId="10" fillId="0" borderId="20" xfId="0" applyNumberFormat="1" applyFont="1" applyFill="1" applyBorder="1" applyAlignment="1" applyProtection="1">
      <alignment horizontal="right"/>
      <protection locked="0"/>
    </xf>
    <xf numFmtId="176" fontId="10" fillId="0" borderId="21" xfId="0" applyNumberFormat="1" applyFont="1" applyFill="1" applyBorder="1" applyAlignment="1" applyProtection="1">
      <alignment horizontal="right"/>
      <protection locked="0"/>
    </xf>
    <xf numFmtId="0" fontId="0" fillId="0" borderId="20" xfId="0" applyFill="1" applyBorder="1" applyAlignment="1">
      <alignment/>
    </xf>
    <xf numFmtId="176" fontId="0" fillId="0" borderId="0" xfId="0" applyNumberFormat="1" applyFill="1" applyBorder="1" applyAlignment="1" applyProtection="1">
      <alignment vertical="center"/>
      <protection locked="0"/>
    </xf>
    <xf numFmtId="176" fontId="0" fillId="0" borderId="0" xfId="0" applyNumberFormat="1" applyFill="1" applyBorder="1" applyAlignment="1" applyProtection="1">
      <alignment vertical="center"/>
      <protection/>
    </xf>
    <xf numFmtId="0" fontId="0" fillId="0" borderId="0" xfId="0" applyFont="1" applyFill="1" applyAlignment="1">
      <alignment/>
    </xf>
    <xf numFmtId="0" fontId="0" fillId="0" borderId="0" xfId="0" applyFill="1" applyBorder="1" applyAlignment="1" applyProtection="1">
      <alignment horizontal="left"/>
      <protection/>
    </xf>
    <xf numFmtId="176" fontId="0" fillId="0" borderId="0" xfId="0" applyNumberFormat="1" applyFont="1" applyFill="1" applyAlignment="1">
      <alignment/>
    </xf>
    <xf numFmtId="0" fontId="0" fillId="0" borderId="0" xfId="0" applyFill="1" applyAlignment="1" applyProtection="1">
      <alignment horizontal="left"/>
      <protection/>
    </xf>
    <xf numFmtId="38" fontId="0" fillId="0" borderId="0" xfId="0" applyNumberFormat="1" applyFill="1" applyBorder="1" applyAlignment="1" applyProtection="1">
      <alignment/>
      <protection/>
    </xf>
    <xf numFmtId="38" fontId="0" fillId="0" borderId="0" xfId="0" applyNumberFormat="1" applyFill="1" applyBorder="1" applyAlignment="1" applyProtection="1">
      <alignment/>
      <protection locked="0"/>
    </xf>
    <xf numFmtId="0" fontId="7" fillId="0" borderId="0" xfId="0" applyFont="1" applyFill="1" applyAlignment="1" applyProtection="1">
      <alignment horizontal="distributed" vertical="center"/>
      <protection/>
    </xf>
    <xf numFmtId="0" fontId="7" fillId="0" borderId="0" xfId="0" applyFont="1" applyFill="1" applyAlignment="1" applyProtection="1" quotePrefix="1">
      <alignment horizontal="distributed" vertical="center"/>
      <protection/>
    </xf>
    <xf numFmtId="176" fontId="0" fillId="0" borderId="22" xfId="0" applyNumberFormat="1" applyFill="1" applyBorder="1" applyAlignment="1" applyProtection="1">
      <alignment horizontal="left" vertical="center"/>
      <protection locked="0"/>
    </xf>
    <xf numFmtId="176" fontId="0" fillId="0" borderId="0" xfId="0" applyNumberFormat="1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distributed"/>
    </xf>
    <xf numFmtId="0" fontId="0" fillId="0" borderId="19" xfId="0" applyFill="1" applyBorder="1" applyAlignment="1">
      <alignment horizontal="left"/>
    </xf>
    <xf numFmtId="0" fontId="0" fillId="0" borderId="19" xfId="0" applyFill="1" applyBorder="1" applyAlignment="1">
      <alignment horizontal="distributed"/>
    </xf>
    <xf numFmtId="0" fontId="11" fillId="0" borderId="0" xfId="0" applyFont="1" applyFill="1" applyBorder="1" applyAlignment="1">
      <alignment horizontal="distributed"/>
    </xf>
    <xf numFmtId="0" fontId="0" fillId="0" borderId="21" xfId="0" applyFill="1" applyBorder="1" applyAlignment="1">
      <alignment horizontal="distributed"/>
    </xf>
    <xf numFmtId="0" fontId="0" fillId="0" borderId="0" xfId="0" applyFill="1" applyBorder="1" applyAlignment="1" applyProtection="1">
      <alignment horizontal="distributed"/>
      <protection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distributed"/>
    </xf>
    <xf numFmtId="0" fontId="11" fillId="0" borderId="18" xfId="0" applyFont="1" applyFill="1" applyBorder="1" applyAlignment="1">
      <alignment horizontal="distributed"/>
    </xf>
    <xf numFmtId="0" fontId="0" fillId="0" borderId="18" xfId="0" applyFill="1" applyBorder="1" applyAlignment="1">
      <alignment horizontal="distributed"/>
    </xf>
    <xf numFmtId="0" fontId="8" fillId="0" borderId="18" xfId="0" applyFont="1" applyFill="1" applyBorder="1" applyAlignment="1">
      <alignment horizontal="distributed"/>
    </xf>
    <xf numFmtId="0" fontId="0" fillId="0" borderId="18" xfId="0" applyFill="1" applyBorder="1" applyAlignment="1" applyProtection="1">
      <alignment horizontal="distributed"/>
      <protection/>
    </xf>
    <xf numFmtId="0" fontId="0" fillId="0" borderId="23" xfId="0" applyFill="1" applyBorder="1" applyAlignment="1">
      <alignment vertical="center" wrapText="1"/>
    </xf>
    <xf numFmtId="0" fontId="0" fillId="0" borderId="24" xfId="0" applyFill="1" applyBorder="1" applyAlignment="1">
      <alignment vertical="center" wrapText="1"/>
    </xf>
    <xf numFmtId="0" fontId="0" fillId="0" borderId="25" xfId="0" applyFill="1" applyBorder="1" applyAlignment="1">
      <alignment vertical="center" wrapText="1"/>
    </xf>
    <xf numFmtId="0" fontId="0" fillId="0" borderId="26" xfId="0" applyFill="1" applyBorder="1" applyAlignment="1">
      <alignment vertical="center" wrapText="1"/>
    </xf>
    <xf numFmtId="0" fontId="0" fillId="0" borderId="27" xfId="0" applyFill="1" applyBorder="1" applyAlignment="1">
      <alignment vertical="center" wrapText="1"/>
    </xf>
    <xf numFmtId="0" fontId="0" fillId="0" borderId="28" xfId="0" applyFill="1" applyBorder="1" applyAlignment="1">
      <alignment vertical="center" wrapText="1"/>
    </xf>
    <xf numFmtId="0" fontId="0" fillId="0" borderId="0" xfId="0" applyFill="1" applyBorder="1" applyAlignment="1" quotePrefix="1">
      <alignment horizontal="distributed"/>
    </xf>
    <xf numFmtId="0" fontId="0" fillId="0" borderId="22" xfId="0" applyFill="1" applyBorder="1" applyAlignment="1" applyProtection="1" quotePrefix="1">
      <alignment horizontal="left"/>
      <protection/>
    </xf>
    <xf numFmtId="0" fontId="8" fillId="0" borderId="14" xfId="0" applyFont="1" applyFill="1" applyBorder="1" applyAlignment="1">
      <alignment horizontal="distributed"/>
    </xf>
    <xf numFmtId="0" fontId="0" fillId="0" borderId="18" xfId="0" applyFill="1" applyBorder="1" applyAlignment="1" quotePrefix="1">
      <alignment horizontal="distributed"/>
    </xf>
    <xf numFmtId="0" fontId="0" fillId="0" borderId="11" xfId="0" applyFill="1" applyBorder="1" applyAlignment="1">
      <alignment horizontal="distributed" vertical="center"/>
    </xf>
    <xf numFmtId="0" fontId="0" fillId="0" borderId="29" xfId="0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0" fontId="0" fillId="0" borderId="11" xfId="0" applyFill="1" applyBorder="1" applyAlignment="1" applyProtection="1">
      <alignment horizontal="distributed" vertical="center"/>
      <protection/>
    </xf>
    <xf numFmtId="0" fontId="0" fillId="0" borderId="29" xfId="0" applyFill="1" applyBorder="1" applyAlignment="1" applyProtection="1">
      <alignment horizontal="distributed" vertical="center"/>
      <protection/>
    </xf>
    <xf numFmtId="0" fontId="0" fillId="0" borderId="12" xfId="0" applyFill="1" applyBorder="1" applyAlignment="1" applyProtection="1">
      <alignment horizontal="distributed" vertical="center"/>
      <protection/>
    </xf>
    <xf numFmtId="0" fontId="0" fillId="0" borderId="30" xfId="0" applyFill="1" applyBorder="1" applyAlignment="1">
      <alignment vertical="center" wrapText="1"/>
    </xf>
    <xf numFmtId="0" fontId="0" fillId="0" borderId="31" xfId="0" applyFill="1" applyBorder="1" applyAlignment="1">
      <alignment vertical="center" wrapText="1"/>
    </xf>
    <xf numFmtId="0" fontId="0" fillId="0" borderId="32" xfId="0" applyFill="1" applyBorder="1" applyAlignment="1">
      <alignment vertical="center" wrapText="1"/>
    </xf>
    <xf numFmtId="0" fontId="0" fillId="0" borderId="33" xfId="0" applyFill="1" applyBorder="1" applyAlignment="1">
      <alignment vertical="center" wrapText="1"/>
    </xf>
    <xf numFmtId="0" fontId="0" fillId="0" borderId="34" xfId="0" applyFill="1" applyBorder="1" applyAlignment="1">
      <alignment vertical="center" wrapText="1"/>
    </xf>
    <xf numFmtId="0" fontId="0" fillId="0" borderId="35" xfId="0" applyFill="1" applyBorder="1" applyAlignment="1">
      <alignment vertical="center" wrapText="1"/>
    </xf>
    <xf numFmtId="0" fontId="0" fillId="0" borderId="36" xfId="0" applyFill="1" applyBorder="1" applyAlignment="1">
      <alignment horizontal="distributed" vertical="center"/>
    </xf>
    <xf numFmtId="0" fontId="0" fillId="0" borderId="37" xfId="0" applyFill="1" applyBorder="1" applyAlignment="1">
      <alignment horizontal="distributed" vertical="center"/>
    </xf>
    <xf numFmtId="0" fontId="0" fillId="0" borderId="38" xfId="0" applyFill="1" applyBorder="1" applyAlignment="1">
      <alignment horizontal="distributed" vertical="center"/>
    </xf>
    <xf numFmtId="0" fontId="0" fillId="0" borderId="39" xfId="0" applyFill="1" applyBorder="1" applyAlignment="1" applyProtection="1">
      <alignment horizontal="distributed" vertical="center"/>
      <protection/>
    </xf>
    <xf numFmtId="0" fontId="0" fillId="0" borderId="15" xfId="0" applyFill="1" applyBorder="1" applyAlignment="1" applyProtection="1">
      <alignment horizontal="distributed" vertical="center"/>
      <protection/>
    </xf>
    <xf numFmtId="0" fontId="0" fillId="0" borderId="40" xfId="0" applyFill="1" applyBorder="1" applyAlignment="1" applyProtection="1">
      <alignment horizontal="distributed" vertical="center"/>
      <protection/>
    </xf>
    <xf numFmtId="0" fontId="0" fillId="0" borderId="39" xfId="0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horizontal="center" vertical="center"/>
      <protection/>
    </xf>
    <xf numFmtId="0" fontId="0" fillId="0" borderId="40" xfId="0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15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P128"/>
  <sheetViews>
    <sheetView tabSelected="1" view="pageBreakPreview" zoomScaleSheetLayoutView="100" zoomScalePageLayoutView="0" workbookViewId="0" topLeftCell="A1">
      <pane xSplit="7" ySplit="6" topLeftCell="H25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:IV16384"/>
    </sheetView>
  </sheetViews>
  <sheetFormatPr defaultColWidth="9.28125" defaultRowHeight="12"/>
  <cols>
    <col min="1" max="6" width="2.8515625" style="1" customWidth="1"/>
    <col min="7" max="7" width="14.421875" style="1" customWidth="1"/>
    <col min="8" max="8" width="9.00390625" style="1" customWidth="1"/>
    <col min="9" max="9" width="10.140625" style="1" bestFit="1" customWidth="1"/>
    <col min="10" max="10" width="9.00390625" style="1" customWidth="1"/>
    <col min="11" max="13" width="6.00390625" style="1" customWidth="1"/>
    <col min="14" max="14" width="7.00390625" style="1" customWidth="1"/>
    <col min="15" max="16" width="8.421875" style="1" customWidth="1"/>
    <col min="17" max="17" width="7.00390625" style="1" customWidth="1"/>
    <col min="18" max="18" width="10.00390625" style="1" bestFit="1" customWidth="1"/>
    <col min="19" max="19" width="10.00390625" style="1" customWidth="1"/>
    <col min="20" max="20" width="5.00390625" style="1" customWidth="1"/>
    <col min="21" max="21" width="3.421875" style="1" customWidth="1"/>
    <col min="22" max="22" width="7.421875" style="1" customWidth="1"/>
    <col min="23" max="23" width="8.8515625" style="1" customWidth="1"/>
    <col min="24" max="24" width="7.421875" style="1" customWidth="1"/>
    <col min="25" max="25" width="8.8515625" style="1" customWidth="1"/>
    <col min="26" max="26" width="8.00390625" style="1" customWidth="1"/>
    <col min="27" max="28" width="8.421875" style="1" customWidth="1"/>
    <col min="29" max="29" width="7.421875" style="1" customWidth="1"/>
    <col min="30" max="30" width="8.421875" style="1" customWidth="1"/>
    <col min="31" max="31" width="8.28125" style="1" customWidth="1"/>
    <col min="32" max="33" width="8.8515625" style="1" customWidth="1"/>
    <col min="34" max="34" width="8.00390625" style="1" customWidth="1"/>
    <col min="35" max="39" width="2.8515625" style="1" customWidth="1"/>
    <col min="40" max="40" width="14.00390625" style="1" customWidth="1"/>
    <col min="41" max="16384" width="9.28125" style="1" customWidth="1"/>
  </cols>
  <sheetData>
    <row r="1" spans="1:40" s="2" customFormat="1" ht="9">
      <c r="A1" s="1"/>
      <c r="B1" s="1" t="s">
        <v>86</v>
      </c>
      <c r="C1" s="1"/>
      <c r="D1" s="1"/>
      <c r="E1" s="1"/>
      <c r="F1" s="1"/>
      <c r="G1" s="1"/>
      <c r="V1" s="2" t="s">
        <v>87</v>
      </c>
      <c r="AI1" s="1"/>
      <c r="AJ1" s="1"/>
      <c r="AK1" s="1"/>
      <c r="AL1" s="1"/>
      <c r="AM1" s="1"/>
      <c r="AN1" s="1"/>
    </row>
    <row r="2" spans="2:40" s="3" customFormat="1" ht="14.25">
      <c r="B2" s="4"/>
      <c r="C2" s="4"/>
      <c r="D2" s="4"/>
      <c r="E2" s="4"/>
      <c r="F2" s="4"/>
      <c r="G2" s="4"/>
      <c r="H2" s="64" t="s">
        <v>89</v>
      </c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4"/>
      <c r="V2" s="4"/>
      <c r="W2" s="64" t="s">
        <v>71</v>
      </c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5"/>
      <c r="AJ2" s="5"/>
      <c r="AK2" s="5"/>
      <c r="AL2" s="5"/>
      <c r="AM2" s="5"/>
      <c r="AN2" s="5"/>
    </row>
    <row r="3" spans="1:40" s="2" customFormat="1" ht="9.75" thickBot="1">
      <c r="A3" s="1"/>
      <c r="B3" s="1"/>
      <c r="C3" s="1"/>
      <c r="D3" s="1"/>
      <c r="E3" s="1"/>
      <c r="F3" s="1"/>
      <c r="G3" s="1"/>
      <c r="H3" s="6"/>
      <c r="I3" s="7"/>
      <c r="J3" s="7"/>
      <c r="K3" s="6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1"/>
      <c r="AJ3" s="1"/>
      <c r="AK3" s="1"/>
      <c r="AL3" s="1"/>
      <c r="AM3" s="1"/>
      <c r="AN3" s="1"/>
    </row>
    <row r="4" spans="2:40" s="2" customFormat="1" ht="13.5" customHeight="1">
      <c r="B4" s="97" t="s">
        <v>85</v>
      </c>
      <c r="C4" s="97"/>
      <c r="D4" s="97"/>
      <c r="E4" s="97"/>
      <c r="F4" s="97"/>
      <c r="G4" s="98"/>
      <c r="H4" s="106" t="s">
        <v>48</v>
      </c>
      <c r="I4" s="109" t="s">
        <v>49</v>
      </c>
      <c r="J4" s="112" t="s">
        <v>50</v>
      </c>
      <c r="K4" s="103" t="s">
        <v>72</v>
      </c>
      <c r="L4" s="104"/>
      <c r="M4" s="104"/>
      <c r="N4" s="104"/>
      <c r="O4" s="104"/>
      <c r="P4" s="104"/>
      <c r="Q4" s="104"/>
      <c r="R4" s="104"/>
      <c r="S4" s="104"/>
      <c r="T4" s="104"/>
      <c r="U4" s="8"/>
      <c r="V4" s="104" t="s">
        <v>73</v>
      </c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5"/>
      <c r="AI4" s="81" t="s">
        <v>79</v>
      </c>
      <c r="AJ4" s="82"/>
      <c r="AK4" s="82"/>
      <c r="AL4" s="82"/>
      <c r="AM4" s="82"/>
      <c r="AN4" s="82"/>
    </row>
    <row r="5" spans="2:42" s="2" customFormat="1" ht="12" customHeight="1">
      <c r="B5" s="99"/>
      <c r="C5" s="99"/>
      <c r="D5" s="99"/>
      <c r="E5" s="99"/>
      <c r="F5" s="99"/>
      <c r="G5" s="100"/>
      <c r="H5" s="107"/>
      <c r="I5" s="110"/>
      <c r="J5" s="113"/>
      <c r="K5" s="94" t="s">
        <v>74</v>
      </c>
      <c r="L5" s="95"/>
      <c r="M5" s="95"/>
      <c r="N5" s="96"/>
      <c r="O5" s="91" t="s">
        <v>51</v>
      </c>
      <c r="P5" s="92"/>
      <c r="Q5" s="92"/>
      <c r="R5" s="92"/>
      <c r="S5" s="92"/>
      <c r="T5" s="92"/>
      <c r="U5" s="9"/>
      <c r="V5" s="92" t="s">
        <v>52</v>
      </c>
      <c r="W5" s="92"/>
      <c r="X5" s="92"/>
      <c r="Y5" s="92"/>
      <c r="Z5" s="93"/>
      <c r="AA5" s="91" t="s">
        <v>75</v>
      </c>
      <c r="AB5" s="92"/>
      <c r="AC5" s="92"/>
      <c r="AD5" s="92"/>
      <c r="AE5" s="92"/>
      <c r="AF5" s="92"/>
      <c r="AG5" s="92"/>
      <c r="AH5" s="93"/>
      <c r="AI5" s="83"/>
      <c r="AJ5" s="84"/>
      <c r="AK5" s="84"/>
      <c r="AL5" s="84"/>
      <c r="AM5" s="84"/>
      <c r="AN5" s="84"/>
      <c r="AO5" s="10" t="s">
        <v>92</v>
      </c>
      <c r="AP5" s="11"/>
    </row>
    <row r="6" spans="2:42" s="2" customFormat="1" ht="57.75" customHeight="1">
      <c r="B6" s="101"/>
      <c r="C6" s="101"/>
      <c r="D6" s="101"/>
      <c r="E6" s="101"/>
      <c r="F6" s="101"/>
      <c r="G6" s="102"/>
      <c r="H6" s="108"/>
      <c r="I6" s="111"/>
      <c r="J6" s="114"/>
      <c r="K6" s="12" t="s">
        <v>67</v>
      </c>
      <c r="L6" s="12" t="s">
        <v>68</v>
      </c>
      <c r="M6" s="12" t="s">
        <v>69</v>
      </c>
      <c r="N6" s="12" t="s">
        <v>70</v>
      </c>
      <c r="O6" s="12" t="s">
        <v>66</v>
      </c>
      <c r="P6" s="12" t="s">
        <v>109</v>
      </c>
      <c r="Q6" s="12" t="s">
        <v>63</v>
      </c>
      <c r="R6" s="12" t="s">
        <v>112</v>
      </c>
      <c r="S6" s="12" t="s">
        <v>110</v>
      </c>
      <c r="T6" s="13" t="s">
        <v>62</v>
      </c>
      <c r="U6" s="9"/>
      <c r="V6" s="14" t="s">
        <v>77</v>
      </c>
      <c r="W6" s="12" t="s">
        <v>76</v>
      </c>
      <c r="X6" s="12" t="s">
        <v>111</v>
      </c>
      <c r="Y6" s="12" t="s">
        <v>108</v>
      </c>
      <c r="Z6" s="15" t="s">
        <v>0</v>
      </c>
      <c r="AA6" s="16" t="s">
        <v>64</v>
      </c>
      <c r="AB6" s="16" t="s">
        <v>65</v>
      </c>
      <c r="AC6" s="15" t="s">
        <v>1</v>
      </c>
      <c r="AD6" s="12" t="s">
        <v>78</v>
      </c>
      <c r="AE6" s="16" t="s">
        <v>106</v>
      </c>
      <c r="AF6" s="16" t="s">
        <v>90</v>
      </c>
      <c r="AG6" s="12" t="s">
        <v>107</v>
      </c>
      <c r="AH6" s="15" t="s">
        <v>0</v>
      </c>
      <c r="AI6" s="85"/>
      <c r="AJ6" s="86"/>
      <c r="AK6" s="86"/>
      <c r="AL6" s="86"/>
      <c r="AM6" s="86"/>
      <c r="AN6" s="86"/>
      <c r="AO6" s="10" t="s">
        <v>102</v>
      </c>
      <c r="AP6" s="11" t="s">
        <v>103</v>
      </c>
    </row>
    <row r="7" spans="2:42" s="17" customFormat="1" ht="15" customHeight="1">
      <c r="B7" s="76" t="s">
        <v>20</v>
      </c>
      <c r="C7" s="76"/>
      <c r="D7" s="76"/>
      <c r="E7" s="76"/>
      <c r="F7" s="76"/>
      <c r="G7" s="79"/>
      <c r="H7" s="19">
        <f>SUM(I7,K7:T7,V7:AH7)</f>
        <v>322620</v>
      </c>
      <c r="I7" s="20">
        <v>185006</v>
      </c>
      <c r="J7" s="19">
        <f>SUM(K7:T7,V7:AH7)</f>
        <v>137614</v>
      </c>
      <c r="K7" s="20">
        <v>165</v>
      </c>
      <c r="L7" s="20">
        <v>35</v>
      </c>
      <c r="M7" s="20">
        <v>246</v>
      </c>
      <c r="N7" s="20">
        <v>5334</v>
      </c>
      <c r="O7" s="20">
        <v>19334</v>
      </c>
      <c r="P7" s="20">
        <v>15240</v>
      </c>
      <c r="Q7" s="20">
        <v>1648</v>
      </c>
      <c r="R7" s="20">
        <v>4084</v>
      </c>
      <c r="S7" s="20">
        <v>111</v>
      </c>
      <c r="T7" s="21">
        <v>138</v>
      </c>
      <c r="U7" s="22"/>
      <c r="V7" s="23">
        <v>3843</v>
      </c>
      <c r="W7" s="20">
        <v>168</v>
      </c>
      <c r="X7" s="20">
        <v>2648</v>
      </c>
      <c r="Y7" s="20">
        <v>77</v>
      </c>
      <c r="Z7" s="20">
        <v>1975</v>
      </c>
      <c r="AA7" s="20">
        <v>21126</v>
      </c>
      <c r="AB7" s="20">
        <v>14473</v>
      </c>
      <c r="AC7" s="20">
        <v>7194</v>
      </c>
      <c r="AD7" s="20">
        <v>22955</v>
      </c>
      <c r="AE7" s="20">
        <v>90</v>
      </c>
      <c r="AF7" s="20">
        <v>958</v>
      </c>
      <c r="AG7" s="20">
        <v>1333</v>
      </c>
      <c r="AH7" s="20">
        <v>14439</v>
      </c>
      <c r="AI7" s="89" t="s">
        <v>20</v>
      </c>
      <c r="AJ7" s="76"/>
      <c r="AK7" s="76"/>
      <c r="AL7" s="76"/>
      <c r="AM7" s="76"/>
      <c r="AN7" s="76"/>
      <c r="AO7" s="25">
        <f>SUM(I7,J7)-H7</f>
        <v>0</v>
      </c>
      <c r="AP7" s="26">
        <f>SUM(K7:T7,V7:AH7)-J7</f>
        <v>0</v>
      </c>
    </row>
    <row r="8" spans="2:42" s="27" customFormat="1" ht="15" customHeight="1">
      <c r="B8" s="28"/>
      <c r="C8" s="69" t="s">
        <v>61</v>
      </c>
      <c r="D8" s="69"/>
      <c r="E8" s="69"/>
      <c r="F8" s="69"/>
      <c r="G8" s="78"/>
      <c r="H8" s="19">
        <f aca="true" t="shared" si="0" ref="H8:H62">SUM(I8,K8:T8,V8:AH8)</f>
        <v>5021</v>
      </c>
      <c r="I8" s="20">
        <v>2155</v>
      </c>
      <c r="J8" s="19">
        <f>SUM(K8:T8,V8:AH8)</f>
        <v>2866</v>
      </c>
      <c r="K8" s="20">
        <v>7</v>
      </c>
      <c r="L8" s="20">
        <v>6</v>
      </c>
      <c r="M8" s="20">
        <v>2</v>
      </c>
      <c r="N8" s="20">
        <v>169</v>
      </c>
      <c r="O8" s="20">
        <v>638</v>
      </c>
      <c r="P8" s="20">
        <v>361</v>
      </c>
      <c r="Q8" s="20">
        <v>93</v>
      </c>
      <c r="R8" s="20">
        <v>131</v>
      </c>
      <c r="S8" s="20">
        <v>4</v>
      </c>
      <c r="T8" s="19">
        <v>6</v>
      </c>
      <c r="U8" s="30"/>
      <c r="V8" s="31">
        <v>89</v>
      </c>
      <c r="W8" s="20">
        <v>9</v>
      </c>
      <c r="X8" s="20">
        <v>55</v>
      </c>
      <c r="Y8" s="20">
        <v>5</v>
      </c>
      <c r="Z8" s="20">
        <v>60</v>
      </c>
      <c r="AA8" s="20">
        <v>342</v>
      </c>
      <c r="AB8" s="20">
        <v>196</v>
      </c>
      <c r="AC8" s="20">
        <v>144</v>
      </c>
      <c r="AD8" s="20">
        <v>200</v>
      </c>
      <c r="AE8" s="20">
        <v>1</v>
      </c>
      <c r="AF8" s="20">
        <v>9</v>
      </c>
      <c r="AG8" s="20">
        <v>5</v>
      </c>
      <c r="AH8" s="20">
        <v>334</v>
      </c>
      <c r="AI8" s="32"/>
      <c r="AJ8" s="69" t="s">
        <v>61</v>
      </c>
      <c r="AK8" s="69"/>
      <c r="AL8" s="69"/>
      <c r="AM8" s="69"/>
      <c r="AN8" s="69"/>
      <c r="AO8" s="25">
        <f aca="true" t="shared" si="1" ref="AO8:AO62">SUM(I8,J8)-H8</f>
        <v>0</v>
      </c>
      <c r="AP8" s="26">
        <f aca="true" t="shared" si="2" ref="AP8:AP62">SUM(K8:T8,V8:AH8)-J8</f>
        <v>0</v>
      </c>
    </row>
    <row r="9" spans="2:42" s="27" customFormat="1" ht="12" customHeight="1">
      <c r="B9" s="28"/>
      <c r="C9" s="28"/>
      <c r="D9" s="69" t="s">
        <v>45</v>
      </c>
      <c r="E9" s="69"/>
      <c r="F9" s="69"/>
      <c r="G9" s="78"/>
      <c r="H9" s="19">
        <f t="shared" si="0"/>
        <v>999</v>
      </c>
      <c r="I9" s="33">
        <v>561</v>
      </c>
      <c r="J9" s="19">
        <f aca="true" t="shared" si="3" ref="J9:J62">SUM(K9:T9,V9:AH9)</f>
        <v>438</v>
      </c>
      <c r="K9" s="33">
        <v>0</v>
      </c>
      <c r="L9" s="33">
        <v>0</v>
      </c>
      <c r="M9" s="33">
        <v>0</v>
      </c>
      <c r="N9" s="33">
        <v>12</v>
      </c>
      <c r="O9" s="33">
        <v>125</v>
      </c>
      <c r="P9" s="33">
        <v>84</v>
      </c>
      <c r="Q9" s="33">
        <v>5</v>
      </c>
      <c r="R9" s="33">
        <v>10</v>
      </c>
      <c r="S9" s="33">
        <v>0</v>
      </c>
      <c r="T9" s="34">
        <v>2</v>
      </c>
      <c r="U9" s="30"/>
      <c r="V9" s="35">
        <v>17</v>
      </c>
      <c r="W9" s="33">
        <v>0</v>
      </c>
      <c r="X9" s="33">
        <v>1</v>
      </c>
      <c r="Y9" s="33">
        <v>0</v>
      </c>
      <c r="Z9" s="33">
        <v>8</v>
      </c>
      <c r="AA9" s="33">
        <v>70</v>
      </c>
      <c r="AB9" s="33">
        <v>16</v>
      </c>
      <c r="AC9" s="33">
        <v>20</v>
      </c>
      <c r="AD9" s="33">
        <v>21</v>
      </c>
      <c r="AE9" s="33">
        <v>0</v>
      </c>
      <c r="AF9" s="33">
        <v>0</v>
      </c>
      <c r="AG9" s="33">
        <v>0</v>
      </c>
      <c r="AH9" s="33">
        <v>47</v>
      </c>
      <c r="AI9" s="32"/>
      <c r="AJ9" s="28"/>
      <c r="AK9" s="69" t="s">
        <v>45</v>
      </c>
      <c r="AL9" s="69"/>
      <c r="AM9" s="69"/>
      <c r="AN9" s="69"/>
      <c r="AO9" s="25">
        <f t="shared" si="1"/>
        <v>0</v>
      </c>
      <c r="AP9" s="26">
        <f t="shared" si="2"/>
        <v>0</v>
      </c>
    </row>
    <row r="10" spans="2:42" s="27" customFormat="1" ht="12" customHeight="1">
      <c r="B10" s="28"/>
      <c r="C10" s="28"/>
      <c r="D10" s="28"/>
      <c r="E10" s="69" t="s">
        <v>2</v>
      </c>
      <c r="F10" s="69"/>
      <c r="G10" s="78"/>
      <c r="H10" s="19">
        <f t="shared" si="0"/>
        <v>954</v>
      </c>
      <c r="I10" s="36">
        <v>533</v>
      </c>
      <c r="J10" s="19">
        <f t="shared" si="3"/>
        <v>421</v>
      </c>
      <c r="K10" s="36">
        <v>0</v>
      </c>
      <c r="L10" s="36">
        <v>0</v>
      </c>
      <c r="M10" s="36">
        <v>0</v>
      </c>
      <c r="N10" s="36">
        <v>12</v>
      </c>
      <c r="O10" s="36">
        <v>121</v>
      </c>
      <c r="P10" s="36">
        <v>79</v>
      </c>
      <c r="Q10" s="36">
        <v>5</v>
      </c>
      <c r="R10" s="36">
        <v>9</v>
      </c>
      <c r="S10" s="36">
        <v>0</v>
      </c>
      <c r="T10" s="37">
        <v>2</v>
      </c>
      <c r="U10" s="38"/>
      <c r="V10" s="39">
        <v>17</v>
      </c>
      <c r="W10" s="36">
        <v>0</v>
      </c>
      <c r="X10" s="36">
        <v>1</v>
      </c>
      <c r="Y10" s="36">
        <v>0</v>
      </c>
      <c r="Z10" s="36">
        <v>8</v>
      </c>
      <c r="AA10" s="36">
        <v>67</v>
      </c>
      <c r="AB10" s="36">
        <v>16</v>
      </c>
      <c r="AC10" s="36">
        <v>17</v>
      </c>
      <c r="AD10" s="36">
        <v>20</v>
      </c>
      <c r="AE10" s="36">
        <v>0</v>
      </c>
      <c r="AF10" s="36">
        <v>0</v>
      </c>
      <c r="AG10" s="36">
        <v>0</v>
      </c>
      <c r="AH10" s="36">
        <v>47</v>
      </c>
      <c r="AI10" s="32"/>
      <c r="AJ10" s="28"/>
      <c r="AK10" s="28"/>
      <c r="AL10" s="69" t="s">
        <v>2</v>
      </c>
      <c r="AM10" s="69"/>
      <c r="AN10" s="69"/>
      <c r="AO10" s="25">
        <f t="shared" si="1"/>
        <v>0</v>
      </c>
      <c r="AP10" s="26">
        <f t="shared" si="2"/>
        <v>0</v>
      </c>
    </row>
    <row r="11" spans="2:42" s="27" customFormat="1" ht="12" customHeight="1">
      <c r="B11" s="28"/>
      <c r="C11" s="28"/>
      <c r="D11" s="28"/>
      <c r="E11" s="69" t="s">
        <v>22</v>
      </c>
      <c r="F11" s="69"/>
      <c r="G11" s="78"/>
      <c r="H11" s="19">
        <f t="shared" si="0"/>
        <v>10</v>
      </c>
      <c r="I11" s="36">
        <v>7</v>
      </c>
      <c r="J11" s="19">
        <f t="shared" si="3"/>
        <v>3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  <c r="P11" s="36">
        <v>1</v>
      </c>
      <c r="Q11" s="36">
        <v>0</v>
      </c>
      <c r="R11" s="36">
        <v>0</v>
      </c>
      <c r="S11" s="36">
        <v>0</v>
      </c>
      <c r="T11" s="37">
        <v>0</v>
      </c>
      <c r="U11" s="38"/>
      <c r="V11" s="39">
        <v>0</v>
      </c>
      <c r="W11" s="36">
        <v>0</v>
      </c>
      <c r="X11" s="36">
        <v>0</v>
      </c>
      <c r="Y11" s="36">
        <v>0</v>
      </c>
      <c r="Z11" s="36">
        <v>0</v>
      </c>
      <c r="AA11" s="36">
        <v>1</v>
      </c>
      <c r="AB11" s="36">
        <v>0</v>
      </c>
      <c r="AC11" s="36">
        <v>0</v>
      </c>
      <c r="AD11" s="36">
        <v>1</v>
      </c>
      <c r="AE11" s="36">
        <v>0</v>
      </c>
      <c r="AF11" s="36">
        <v>0</v>
      </c>
      <c r="AG11" s="36">
        <v>0</v>
      </c>
      <c r="AH11" s="36">
        <v>0</v>
      </c>
      <c r="AI11" s="32"/>
      <c r="AJ11" s="28"/>
      <c r="AK11" s="28"/>
      <c r="AL11" s="69" t="s">
        <v>22</v>
      </c>
      <c r="AM11" s="69"/>
      <c r="AN11" s="69"/>
      <c r="AO11" s="25">
        <f t="shared" si="1"/>
        <v>0</v>
      </c>
      <c r="AP11" s="26">
        <f t="shared" si="2"/>
        <v>0</v>
      </c>
    </row>
    <row r="12" spans="2:42" s="27" customFormat="1" ht="12" customHeight="1">
      <c r="B12" s="28"/>
      <c r="C12" s="28"/>
      <c r="D12" s="28"/>
      <c r="E12" s="69" t="s">
        <v>3</v>
      </c>
      <c r="F12" s="69"/>
      <c r="G12" s="78"/>
      <c r="H12" s="19">
        <f t="shared" si="0"/>
        <v>19</v>
      </c>
      <c r="I12" s="36">
        <v>8</v>
      </c>
      <c r="J12" s="19">
        <f t="shared" si="3"/>
        <v>11</v>
      </c>
      <c r="K12" s="36">
        <v>0</v>
      </c>
      <c r="L12" s="36">
        <v>0</v>
      </c>
      <c r="M12" s="36">
        <v>0</v>
      </c>
      <c r="N12" s="36">
        <v>0</v>
      </c>
      <c r="O12" s="36">
        <v>3</v>
      </c>
      <c r="P12" s="36">
        <v>3</v>
      </c>
      <c r="Q12" s="36">
        <v>0</v>
      </c>
      <c r="R12" s="36">
        <v>0</v>
      </c>
      <c r="S12" s="36">
        <v>0</v>
      </c>
      <c r="T12" s="37">
        <v>0</v>
      </c>
      <c r="U12" s="38"/>
      <c r="V12" s="39">
        <v>0</v>
      </c>
      <c r="W12" s="36">
        <v>0</v>
      </c>
      <c r="X12" s="36">
        <v>0</v>
      </c>
      <c r="Y12" s="36">
        <v>0</v>
      </c>
      <c r="Z12" s="36">
        <v>0</v>
      </c>
      <c r="AA12" s="36">
        <v>2</v>
      </c>
      <c r="AB12" s="36">
        <v>0</v>
      </c>
      <c r="AC12" s="36">
        <v>3</v>
      </c>
      <c r="AD12" s="36">
        <v>0</v>
      </c>
      <c r="AE12" s="36">
        <v>0</v>
      </c>
      <c r="AF12" s="36">
        <v>0</v>
      </c>
      <c r="AG12" s="36">
        <v>0</v>
      </c>
      <c r="AH12" s="36">
        <v>0</v>
      </c>
      <c r="AI12" s="32"/>
      <c r="AJ12" s="28"/>
      <c r="AK12" s="28"/>
      <c r="AL12" s="69" t="s">
        <v>3</v>
      </c>
      <c r="AM12" s="69"/>
      <c r="AN12" s="69"/>
      <c r="AO12" s="25">
        <f t="shared" si="1"/>
        <v>0</v>
      </c>
      <c r="AP12" s="26">
        <f t="shared" si="2"/>
        <v>0</v>
      </c>
    </row>
    <row r="13" spans="2:42" s="27" customFormat="1" ht="12" customHeight="1">
      <c r="B13" s="28"/>
      <c r="C13" s="28"/>
      <c r="D13" s="28"/>
      <c r="E13" s="69" t="s">
        <v>4</v>
      </c>
      <c r="F13" s="69"/>
      <c r="G13" s="78"/>
      <c r="H13" s="19">
        <f t="shared" si="0"/>
        <v>16</v>
      </c>
      <c r="I13" s="36">
        <v>13</v>
      </c>
      <c r="J13" s="19">
        <f t="shared" si="3"/>
        <v>3</v>
      </c>
      <c r="K13" s="36">
        <v>0</v>
      </c>
      <c r="L13" s="36">
        <v>0</v>
      </c>
      <c r="M13" s="36">
        <v>0</v>
      </c>
      <c r="N13" s="36">
        <v>0</v>
      </c>
      <c r="O13" s="36">
        <v>1</v>
      </c>
      <c r="P13" s="36">
        <v>1</v>
      </c>
      <c r="Q13" s="36">
        <v>0</v>
      </c>
      <c r="R13" s="36">
        <v>1</v>
      </c>
      <c r="S13" s="36">
        <v>0</v>
      </c>
      <c r="T13" s="37">
        <v>0</v>
      </c>
      <c r="U13" s="38"/>
      <c r="V13" s="39">
        <v>0</v>
      </c>
      <c r="W13" s="36">
        <v>0</v>
      </c>
      <c r="X13" s="36">
        <v>0</v>
      </c>
      <c r="Y13" s="36">
        <v>0</v>
      </c>
      <c r="Z13" s="36">
        <v>0</v>
      </c>
      <c r="AA13" s="36">
        <v>0</v>
      </c>
      <c r="AB13" s="36">
        <v>0</v>
      </c>
      <c r="AC13" s="36">
        <v>0</v>
      </c>
      <c r="AD13" s="36">
        <v>0</v>
      </c>
      <c r="AE13" s="36">
        <v>0</v>
      </c>
      <c r="AF13" s="36">
        <v>0</v>
      </c>
      <c r="AG13" s="36">
        <v>0</v>
      </c>
      <c r="AH13" s="36">
        <v>0</v>
      </c>
      <c r="AI13" s="32"/>
      <c r="AJ13" s="28"/>
      <c r="AK13" s="28"/>
      <c r="AL13" s="69" t="s">
        <v>4</v>
      </c>
      <c r="AM13" s="69"/>
      <c r="AN13" s="69"/>
      <c r="AO13" s="25">
        <f t="shared" si="1"/>
        <v>0</v>
      </c>
      <c r="AP13" s="26">
        <f t="shared" si="2"/>
        <v>0</v>
      </c>
    </row>
    <row r="14" spans="2:42" s="27" customFormat="1" ht="12" customHeight="1">
      <c r="B14" s="28"/>
      <c r="C14" s="28"/>
      <c r="D14" s="69" t="s">
        <v>23</v>
      </c>
      <c r="E14" s="69"/>
      <c r="F14" s="69"/>
      <c r="G14" s="78"/>
      <c r="H14" s="19">
        <f t="shared" si="0"/>
        <v>2568</v>
      </c>
      <c r="I14" s="33">
        <v>874</v>
      </c>
      <c r="J14" s="19">
        <f t="shared" si="3"/>
        <v>1694</v>
      </c>
      <c r="K14" s="33">
        <v>7</v>
      </c>
      <c r="L14" s="33">
        <v>5</v>
      </c>
      <c r="M14" s="33">
        <v>1</v>
      </c>
      <c r="N14" s="33">
        <v>109</v>
      </c>
      <c r="O14" s="33">
        <v>375</v>
      </c>
      <c r="P14" s="33">
        <v>151</v>
      </c>
      <c r="Q14" s="33">
        <v>64</v>
      </c>
      <c r="R14" s="33">
        <v>90</v>
      </c>
      <c r="S14" s="33">
        <v>2</v>
      </c>
      <c r="T14" s="34">
        <v>4</v>
      </c>
      <c r="U14" s="30"/>
      <c r="V14" s="35">
        <v>52</v>
      </c>
      <c r="W14" s="33">
        <v>7</v>
      </c>
      <c r="X14" s="33">
        <v>42</v>
      </c>
      <c r="Y14" s="33">
        <v>4</v>
      </c>
      <c r="Z14" s="33">
        <v>37</v>
      </c>
      <c r="AA14" s="33">
        <v>189</v>
      </c>
      <c r="AB14" s="33">
        <v>144</v>
      </c>
      <c r="AC14" s="33">
        <v>88</v>
      </c>
      <c r="AD14" s="33">
        <v>122</v>
      </c>
      <c r="AE14" s="33">
        <v>0</v>
      </c>
      <c r="AF14" s="33">
        <v>7</v>
      </c>
      <c r="AG14" s="33">
        <v>3</v>
      </c>
      <c r="AH14" s="33">
        <v>191</v>
      </c>
      <c r="AI14" s="32"/>
      <c r="AJ14" s="28"/>
      <c r="AK14" s="69" t="s">
        <v>23</v>
      </c>
      <c r="AL14" s="69"/>
      <c r="AM14" s="69"/>
      <c r="AN14" s="69"/>
      <c r="AO14" s="25">
        <f t="shared" si="1"/>
        <v>0</v>
      </c>
      <c r="AP14" s="26">
        <f t="shared" si="2"/>
        <v>0</v>
      </c>
    </row>
    <row r="15" spans="2:42" s="27" customFormat="1" ht="12" customHeight="1">
      <c r="B15" s="28"/>
      <c r="C15" s="28"/>
      <c r="D15" s="28"/>
      <c r="E15" s="69" t="s">
        <v>5</v>
      </c>
      <c r="F15" s="69"/>
      <c r="G15" s="78"/>
      <c r="H15" s="19">
        <f t="shared" si="0"/>
        <v>50</v>
      </c>
      <c r="I15" s="36">
        <v>15</v>
      </c>
      <c r="J15" s="19">
        <f t="shared" si="3"/>
        <v>35</v>
      </c>
      <c r="K15" s="36">
        <v>0</v>
      </c>
      <c r="L15" s="36">
        <v>0</v>
      </c>
      <c r="M15" s="36">
        <v>0</v>
      </c>
      <c r="N15" s="36">
        <v>3</v>
      </c>
      <c r="O15" s="36">
        <v>11</v>
      </c>
      <c r="P15" s="36">
        <v>3</v>
      </c>
      <c r="Q15" s="36">
        <v>2</v>
      </c>
      <c r="R15" s="36">
        <v>2</v>
      </c>
      <c r="S15" s="36">
        <v>0</v>
      </c>
      <c r="T15" s="37">
        <v>0</v>
      </c>
      <c r="U15" s="38"/>
      <c r="V15" s="39">
        <v>2</v>
      </c>
      <c r="W15" s="36">
        <v>0</v>
      </c>
      <c r="X15" s="36">
        <v>2</v>
      </c>
      <c r="Y15" s="36">
        <v>0</v>
      </c>
      <c r="Z15" s="36">
        <v>2</v>
      </c>
      <c r="AA15" s="36">
        <v>3</v>
      </c>
      <c r="AB15" s="36">
        <v>0</v>
      </c>
      <c r="AC15" s="36">
        <v>1</v>
      </c>
      <c r="AD15" s="36">
        <v>1</v>
      </c>
      <c r="AE15" s="36">
        <v>0</v>
      </c>
      <c r="AF15" s="36">
        <v>0</v>
      </c>
      <c r="AG15" s="36">
        <v>0</v>
      </c>
      <c r="AH15" s="36">
        <v>3</v>
      </c>
      <c r="AI15" s="32"/>
      <c r="AJ15" s="28"/>
      <c r="AK15" s="28"/>
      <c r="AL15" s="69" t="s">
        <v>5</v>
      </c>
      <c r="AM15" s="69"/>
      <c r="AN15" s="69"/>
      <c r="AO15" s="25">
        <f t="shared" si="1"/>
        <v>0</v>
      </c>
      <c r="AP15" s="26">
        <f t="shared" si="2"/>
        <v>0</v>
      </c>
    </row>
    <row r="16" spans="2:42" s="27" customFormat="1" ht="12" customHeight="1">
      <c r="B16" s="28"/>
      <c r="C16" s="28"/>
      <c r="D16" s="28"/>
      <c r="E16" s="69" t="s">
        <v>6</v>
      </c>
      <c r="F16" s="69"/>
      <c r="G16" s="78"/>
      <c r="H16" s="19">
        <f t="shared" si="0"/>
        <v>1155</v>
      </c>
      <c r="I16" s="36">
        <v>377</v>
      </c>
      <c r="J16" s="19">
        <f t="shared" si="3"/>
        <v>778</v>
      </c>
      <c r="K16" s="36">
        <v>2</v>
      </c>
      <c r="L16" s="36">
        <v>3</v>
      </c>
      <c r="M16" s="36">
        <v>1</v>
      </c>
      <c r="N16" s="36">
        <v>52</v>
      </c>
      <c r="O16" s="36">
        <v>150</v>
      </c>
      <c r="P16" s="36">
        <v>78</v>
      </c>
      <c r="Q16" s="36">
        <v>38</v>
      </c>
      <c r="R16" s="36">
        <v>56</v>
      </c>
      <c r="S16" s="36">
        <v>2</v>
      </c>
      <c r="T16" s="37">
        <v>1</v>
      </c>
      <c r="U16" s="38"/>
      <c r="V16" s="39">
        <v>23</v>
      </c>
      <c r="W16" s="36">
        <v>6</v>
      </c>
      <c r="X16" s="36">
        <v>26</v>
      </c>
      <c r="Y16" s="36">
        <v>3</v>
      </c>
      <c r="Z16" s="36">
        <v>16</v>
      </c>
      <c r="AA16" s="36">
        <v>78</v>
      </c>
      <c r="AB16" s="36">
        <v>82</v>
      </c>
      <c r="AC16" s="36">
        <v>38</v>
      </c>
      <c r="AD16" s="36">
        <v>40</v>
      </c>
      <c r="AE16" s="36">
        <v>0</v>
      </c>
      <c r="AF16" s="36">
        <v>6</v>
      </c>
      <c r="AG16" s="36">
        <v>1</v>
      </c>
      <c r="AH16" s="36">
        <v>76</v>
      </c>
      <c r="AI16" s="32"/>
      <c r="AJ16" s="28"/>
      <c r="AK16" s="28"/>
      <c r="AL16" s="69" t="s">
        <v>6</v>
      </c>
      <c r="AM16" s="69"/>
      <c r="AN16" s="69"/>
      <c r="AO16" s="25">
        <f t="shared" si="1"/>
        <v>0</v>
      </c>
      <c r="AP16" s="26">
        <f t="shared" si="2"/>
        <v>0</v>
      </c>
    </row>
    <row r="17" spans="2:42" s="27" customFormat="1" ht="12" customHeight="1">
      <c r="B17" s="28"/>
      <c r="C17" s="28"/>
      <c r="D17" s="28"/>
      <c r="E17" s="69" t="s">
        <v>7</v>
      </c>
      <c r="F17" s="69"/>
      <c r="G17" s="78"/>
      <c r="H17" s="19">
        <f t="shared" si="0"/>
        <v>63</v>
      </c>
      <c r="I17" s="36">
        <v>15</v>
      </c>
      <c r="J17" s="19">
        <f t="shared" si="3"/>
        <v>48</v>
      </c>
      <c r="K17" s="36">
        <v>2</v>
      </c>
      <c r="L17" s="36">
        <v>1</v>
      </c>
      <c r="M17" s="36">
        <v>0</v>
      </c>
      <c r="N17" s="36">
        <v>3</v>
      </c>
      <c r="O17" s="36">
        <v>17</v>
      </c>
      <c r="P17" s="36">
        <v>4</v>
      </c>
      <c r="Q17" s="36">
        <v>3</v>
      </c>
      <c r="R17" s="36">
        <v>1</v>
      </c>
      <c r="S17" s="36">
        <v>0</v>
      </c>
      <c r="T17" s="37">
        <v>0</v>
      </c>
      <c r="U17" s="38"/>
      <c r="V17" s="39">
        <v>0</v>
      </c>
      <c r="W17" s="36">
        <v>0</v>
      </c>
      <c r="X17" s="36">
        <v>1</v>
      </c>
      <c r="Y17" s="36">
        <v>0</v>
      </c>
      <c r="Z17" s="36">
        <v>0</v>
      </c>
      <c r="AA17" s="36">
        <v>4</v>
      </c>
      <c r="AB17" s="36">
        <v>0</v>
      </c>
      <c r="AC17" s="36">
        <v>1</v>
      </c>
      <c r="AD17" s="36">
        <v>4</v>
      </c>
      <c r="AE17" s="36">
        <v>0</v>
      </c>
      <c r="AF17" s="36">
        <v>0</v>
      </c>
      <c r="AG17" s="36">
        <v>0</v>
      </c>
      <c r="AH17" s="36">
        <v>7</v>
      </c>
      <c r="AI17" s="32"/>
      <c r="AJ17" s="28"/>
      <c r="AK17" s="28"/>
      <c r="AL17" s="69" t="s">
        <v>7</v>
      </c>
      <c r="AM17" s="69"/>
      <c r="AN17" s="69"/>
      <c r="AO17" s="25">
        <f t="shared" si="1"/>
        <v>0</v>
      </c>
      <c r="AP17" s="26">
        <f t="shared" si="2"/>
        <v>0</v>
      </c>
    </row>
    <row r="18" spans="2:42" s="27" customFormat="1" ht="12" customHeight="1">
      <c r="B18" s="28"/>
      <c r="C18" s="28"/>
      <c r="D18" s="28"/>
      <c r="E18" s="69" t="s">
        <v>8</v>
      </c>
      <c r="F18" s="69"/>
      <c r="G18" s="78"/>
      <c r="H18" s="19">
        <f t="shared" si="0"/>
        <v>1300</v>
      </c>
      <c r="I18" s="36">
        <v>467</v>
      </c>
      <c r="J18" s="19">
        <f t="shared" si="3"/>
        <v>833</v>
      </c>
      <c r="K18" s="36">
        <v>3</v>
      </c>
      <c r="L18" s="36">
        <v>1</v>
      </c>
      <c r="M18" s="36">
        <v>0</v>
      </c>
      <c r="N18" s="36">
        <v>51</v>
      </c>
      <c r="O18" s="36">
        <v>197</v>
      </c>
      <c r="P18" s="36">
        <v>66</v>
      </c>
      <c r="Q18" s="36">
        <v>21</v>
      </c>
      <c r="R18" s="36">
        <v>31</v>
      </c>
      <c r="S18" s="36">
        <v>0</v>
      </c>
      <c r="T18" s="37">
        <v>3</v>
      </c>
      <c r="U18" s="38"/>
      <c r="V18" s="39">
        <v>27</v>
      </c>
      <c r="W18" s="36">
        <v>1</v>
      </c>
      <c r="X18" s="36">
        <v>13</v>
      </c>
      <c r="Y18" s="36">
        <v>1</v>
      </c>
      <c r="Z18" s="36">
        <v>19</v>
      </c>
      <c r="AA18" s="36">
        <v>104</v>
      </c>
      <c r="AB18" s="36">
        <v>62</v>
      </c>
      <c r="AC18" s="36">
        <v>48</v>
      </c>
      <c r="AD18" s="36">
        <v>77</v>
      </c>
      <c r="AE18" s="36">
        <v>0</v>
      </c>
      <c r="AF18" s="36">
        <v>1</v>
      </c>
      <c r="AG18" s="36">
        <v>2</v>
      </c>
      <c r="AH18" s="36">
        <v>105</v>
      </c>
      <c r="AI18" s="32"/>
      <c r="AJ18" s="28"/>
      <c r="AK18" s="28"/>
      <c r="AL18" s="69" t="s">
        <v>8</v>
      </c>
      <c r="AM18" s="69"/>
      <c r="AN18" s="69"/>
      <c r="AO18" s="25">
        <f t="shared" si="1"/>
        <v>0</v>
      </c>
      <c r="AP18" s="26">
        <f t="shared" si="2"/>
        <v>0</v>
      </c>
    </row>
    <row r="19" spans="2:42" s="27" customFormat="1" ht="12" customHeight="1">
      <c r="B19" s="28"/>
      <c r="C19" s="28"/>
      <c r="D19" s="69" t="s">
        <v>24</v>
      </c>
      <c r="E19" s="69"/>
      <c r="F19" s="69"/>
      <c r="G19" s="78"/>
      <c r="H19" s="19">
        <f t="shared" si="0"/>
        <v>651</v>
      </c>
      <c r="I19" s="36">
        <v>371</v>
      </c>
      <c r="J19" s="19">
        <f t="shared" si="3"/>
        <v>280</v>
      </c>
      <c r="K19" s="36">
        <v>0</v>
      </c>
      <c r="L19" s="36">
        <v>0</v>
      </c>
      <c r="M19" s="36">
        <v>0</v>
      </c>
      <c r="N19" s="36">
        <v>21</v>
      </c>
      <c r="O19" s="36">
        <v>70</v>
      </c>
      <c r="P19" s="36">
        <v>41</v>
      </c>
      <c r="Q19" s="36">
        <v>6</v>
      </c>
      <c r="R19" s="36">
        <v>4</v>
      </c>
      <c r="S19" s="36">
        <v>2</v>
      </c>
      <c r="T19" s="37">
        <v>0</v>
      </c>
      <c r="U19" s="38"/>
      <c r="V19" s="39">
        <v>7</v>
      </c>
      <c r="W19" s="36">
        <v>1</v>
      </c>
      <c r="X19" s="36">
        <v>2</v>
      </c>
      <c r="Y19" s="36">
        <v>0</v>
      </c>
      <c r="Z19" s="36">
        <v>4</v>
      </c>
      <c r="AA19" s="36">
        <v>38</v>
      </c>
      <c r="AB19" s="36">
        <v>8</v>
      </c>
      <c r="AC19" s="36">
        <v>11</v>
      </c>
      <c r="AD19" s="36">
        <v>26</v>
      </c>
      <c r="AE19" s="36">
        <v>0</v>
      </c>
      <c r="AF19" s="36">
        <v>1</v>
      </c>
      <c r="AG19" s="36">
        <v>0</v>
      </c>
      <c r="AH19" s="36">
        <v>38</v>
      </c>
      <c r="AI19" s="32"/>
      <c r="AJ19" s="28"/>
      <c r="AK19" s="69" t="s">
        <v>24</v>
      </c>
      <c r="AL19" s="69"/>
      <c r="AM19" s="69"/>
      <c r="AN19" s="69"/>
      <c r="AO19" s="25">
        <f t="shared" si="1"/>
        <v>0</v>
      </c>
      <c r="AP19" s="26">
        <f t="shared" si="2"/>
        <v>0</v>
      </c>
    </row>
    <row r="20" spans="2:42" s="27" customFormat="1" ht="12" customHeight="1">
      <c r="B20" s="28"/>
      <c r="C20" s="28"/>
      <c r="D20" s="69" t="s">
        <v>25</v>
      </c>
      <c r="E20" s="69"/>
      <c r="F20" s="69"/>
      <c r="G20" s="78"/>
      <c r="H20" s="19">
        <f t="shared" si="0"/>
        <v>803</v>
      </c>
      <c r="I20" s="36">
        <v>349</v>
      </c>
      <c r="J20" s="19">
        <f t="shared" si="3"/>
        <v>454</v>
      </c>
      <c r="K20" s="36">
        <v>0</v>
      </c>
      <c r="L20" s="36">
        <v>1</v>
      </c>
      <c r="M20" s="36">
        <v>1</v>
      </c>
      <c r="N20" s="36">
        <v>27</v>
      </c>
      <c r="O20" s="36">
        <v>68</v>
      </c>
      <c r="P20" s="36">
        <v>85</v>
      </c>
      <c r="Q20" s="36">
        <v>18</v>
      </c>
      <c r="R20" s="36">
        <v>27</v>
      </c>
      <c r="S20" s="36">
        <v>0</v>
      </c>
      <c r="T20" s="37">
        <v>0</v>
      </c>
      <c r="U20" s="38"/>
      <c r="V20" s="39">
        <v>13</v>
      </c>
      <c r="W20" s="36">
        <v>1</v>
      </c>
      <c r="X20" s="36">
        <v>10</v>
      </c>
      <c r="Y20" s="36">
        <v>1</v>
      </c>
      <c r="Z20" s="36">
        <v>11</v>
      </c>
      <c r="AA20" s="36">
        <v>45</v>
      </c>
      <c r="AB20" s="36">
        <v>28</v>
      </c>
      <c r="AC20" s="36">
        <v>25</v>
      </c>
      <c r="AD20" s="36">
        <v>31</v>
      </c>
      <c r="AE20" s="36">
        <v>1</v>
      </c>
      <c r="AF20" s="36">
        <v>1</v>
      </c>
      <c r="AG20" s="36">
        <v>2</v>
      </c>
      <c r="AH20" s="36">
        <v>58</v>
      </c>
      <c r="AI20" s="32"/>
      <c r="AJ20" s="28"/>
      <c r="AK20" s="69" t="s">
        <v>25</v>
      </c>
      <c r="AL20" s="69"/>
      <c r="AM20" s="69"/>
      <c r="AN20" s="69"/>
      <c r="AO20" s="25">
        <f t="shared" si="1"/>
        <v>0</v>
      </c>
      <c r="AP20" s="26">
        <f t="shared" si="2"/>
        <v>0</v>
      </c>
    </row>
    <row r="21" spans="2:42" s="17" customFormat="1" ht="15" customHeight="1">
      <c r="B21" s="18"/>
      <c r="C21" s="76" t="s">
        <v>80</v>
      </c>
      <c r="D21" s="76"/>
      <c r="E21" s="76"/>
      <c r="F21" s="76"/>
      <c r="G21" s="79"/>
      <c r="H21" s="19">
        <f t="shared" si="0"/>
        <v>49525</v>
      </c>
      <c r="I21" s="20">
        <v>25574</v>
      </c>
      <c r="J21" s="19">
        <f t="shared" si="3"/>
        <v>23951</v>
      </c>
      <c r="K21" s="20">
        <v>29</v>
      </c>
      <c r="L21" s="20">
        <v>5</v>
      </c>
      <c r="M21" s="20">
        <v>49</v>
      </c>
      <c r="N21" s="20">
        <v>747</v>
      </c>
      <c r="O21" s="20">
        <v>4076</v>
      </c>
      <c r="P21" s="20">
        <v>4615</v>
      </c>
      <c r="Q21" s="20">
        <v>475</v>
      </c>
      <c r="R21" s="20">
        <v>1105</v>
      </c>
      <c r="S21" s="20">
        <v>24</v>
      </c>
      <c r="T21" s="19">
        <v>28</v>
      </c>
      <c r="U21" s="40"/>
      <c r="V21" s="31">
        <v>624</v>
      </c>
      <c r="W21" s="20">
        <v>49</v>
      </c>
      <c r="X21" s="20">
        <v>572</v>
      </c>
      <c r="Y21" s="20">
        <v>12</v>
      </c>
      <c r="Z21" s="20">
        <v>450</v>
      </c>
      <c r="AA21" s="20">
        <v>3585</v>
      </c>
      <c r="AB21" s="20">
        <v>1876</v>
      </c>
      <c r="AC21" s="20">
        <v>1387</v>
      </c>
      <c r="AD21" s="20">
        <v>1443</v>
      </c>
      <c r="AE21" s="20">
        <v>20</v>
      </c>
      <c r="AF21" s="20">
        <v>191</v>
      </c>
      <c r="AG21" s="20">
        <v>183</v>
      </c>
      <c r="AH21" s="20">
        <v>2406</v>
      </c>
      <c r="AI21" s="24"/>
      <c r="AJ21" s="76" t="s">
        <v>80</v>
      </c>
      <c r="AK21" s="76"/>
      <c r="AL21" s="76"/>
      <c r="AM21" s="76"/>
      <c r="AN21" s="76"/>
      <c r="AO21" s="25">
        <f t="shared" si="1"/>
        <v>0</v>
      </c>
      <c r="AP21" s="26">
        <f t="shared" si="2"/>
        <v>0</v>
      </c>
    </row>
    <row r="22" spans="2:42" s="27" customFormat="1" ht="12" customHeight="1">
      <c r="B22" s="28"/>
      <c r="C22" s="28"/>
      <c r="D22" s="69" t="s">
        <v>9</v>
      </c>
      <c r="E22" s="69"/>
      <c r="F22" s="69"/>
      <c r="G22" s="78"/>
      <c r="H22" s="19">
        <f t="shared" si="0"/>
        <v>45</v>
      </c>
      <c r="I22" s="36">
        <v>26</v>
      </c>
      <c r="J22" s="19">
        <f t="shared" si="3"/>
        <v>19</v>
      </c>
      <c r="K22" s="36">
        <v>0</v>
      </c>
      <c r="L22" s="36">
        <v>0</v>
      </c>
      <c r="M22" s="36">
        <v>0</v>
      </c>
      <c r="N22" s="36">
        <v>1</v>
      </c>
      <c r="O22" s="36">
        <v>0</v>
      </c>
      <c r="P22" s="36">
        <v>0</v>
      </c>
      <c r="Q22" s="36">
        <v>1</v>
      </c>
      <c r="R22" s="36">
        <v>5</v>
      </c>
      <c r="S22" s="36">
        <v>0</v>
      </c>
      <c r="T22" s="37">
        <v>0</v>
      </c>
      <c r="U22" s="38"/>
      <c r="V22" s="39">
        <v>0</v>
      </c>
      <c r="W22" s="36">
        <v>0</v>
      </c>
      <c r="X22" s="36">
        <v>1</v>
      </c>
      <c r="Y22" s="36">
        <v>0</v>
      </c>
      <c r="Z22" s="36">
        <v>2</v>
      </c>
      <c r="AA22" s="36">
        <v>0</v>
      </c>
      <c r="AB22" s="36">
        <v>3</v>
      </c>
      <c r="AC22" s="36">
        <v>3</v>
      </c>
      <c r="AD22" s="36">
        <v>0</v>
      </c>
      <c r="AE22" s="36">
        <v>0</v>
      </c>
      <c r="AF22" s="36">
        <v>1</v>
      </c>
      <c r="AG22" s="36">
        <v>0</v>
      </c>
      <c r="AH22" s="36">
        <v>2</v>
      </c>
      <c r="AI22" s="32"/>
      <c r="AJ22" s="28"/>
      <c r="AK22" s="69" t="s">
        <v>9</v>
      </c>
      <c r="AL22" s="69"/>
      <c r="AM22" s="69"/>
      <c r="AN22" s="69"/>
      <c r="AO22" s="25">
        <f t="shared" si="1"/>
        <v>0</v>
      </c>
      <c r="AP22" s="26">
        <f t="shared" si="2"/>
        <v>0</v>
      </c>
    </row>
    <row r="23" spans="2:42" s="27" customFormat="1" ht="12" customHeight="1">
      <c r="B23" s="28"/>
      <c r="C23" s="28"/>
      <c r="D23" s="69" t="s">
        <v>26</v>
      </c>
      <c r="E23" s="69"/>
      <c r="F23" s="69"/>
      <c r="G23" s="78"/>
      <c r="H23" s="19">
        <f t="shared" si="0"/>
        <v>22076</v>
      </c>
      <c r="I23" s="36">
        <v>13473</v>
      </c>
      <c r="J23" s="19">
        <f t="shared" si="3"/>
        <v>8603</v>
      </c>
      <c r="K23" s="36">
        <v>8</v>
      </c>
      <c r="L23" s="36">
        <v>1</v>
      </c>
      <c r="M23" s="36">
        <v>5</v>
      </c>
      <c r="N23" s="36">
        <v>149</v>
      </c>
      <c r="O23" s="36">
        <v>1328</v>
      </c>
      <c r="P23" s="36">
        <v>1920</v>
      </c>
      <c r="Q23" s="36">
        <v>111</v>
      </c>
      <c r="R23" s="36">
        <v>291</v>
      </c>
      <c r="S23" s="36">
        <v>3</v>
      </c>
      <c r="T23" s="37">
        <v>8</v>
      </c>
      <c r="U23" s="38"/>
      <c r="V23" s="39">
        <v>163</v>
      </c>
      <c r="W23" s="36">
        <v>8</v>
      </c>
      <c r="X23" s="36">
        <v>73</v>
      </c>
      <c r="Y23" s="36">
        <v>3</v>
      </c>
      <c r="Z23" s="36">
        <v>160</v>
      </c>
      <c r="AA23" s="36">
        <v>1541</v>
      </c>
      <c r="AB23" s="36">
        <v>546</v>
      </c>
      <c r="AC23" s="36">
        <v>456</v>
      </c>
      <c r="AD23" s="36">
        <v>821</v>
      </c>
      <c r="AE23" s="36">
        <v>6</v>
      </c>
      <c r="AF23" s="36">
        <v>24</v>
      </c>
      <c r="AG23" s="36">
        <v>27</v>
      </c>
      <c r="AH23" s="36">
        <v>951</v>
      </c>
      <c r="AI23" s="32"/>
      <c r="AJ23" s="28"/>
      <c r="AK23" s="69" t="s">
        <v>26</v>
      </c>
      <c r="AL23" s="69"/>
      <c r="AM23" s="69"/>
      <c r="AN23" s="69"/>
      <c r="AO23" s="25">
        <f t="shared" si="1"/>
        <v>0</v>
      </c>
      <c r="AP23" s="26">
        <f t="shared" si="2"/>
        <v>0</v>
      </c>
    </row>
    <row r="24" spans="2:42" s="27" customFormat="1" ht="12" customHeight="1">
      <c r="B24" s="28"/>
      <c r="C24" s="28"/>
      <c r="D24" s="69" t="s">
        <v>27</v>
      </c>
      <c r="E24" s="69"/>
      <c r="F24" s="69"/>
      <c r="G24" s="78"/>
      <c r="H24" s="19">
        <f t="shared" si="0"/>
        <v>22030</v>
      </c>
      <c r="I24" s="36">
        <v>10366</v>
      </c>
      <c r="J24" s="19">
        <f t="shared" si="3"/>
        <v>11664</v>
      </c>
      <c r="K24" s="36">
        <v>16</v>
      </c>
      <c r="L24" s="36">
        <v>3</v>
      </c>
      <c r="M24" s="36">
        <v>30</v>
      </c>
      <c r="N24" s="36">
        <v>427</v>
      </c>
      <c r="O24" s="36">
        <v>1905</v>
      </c>
      <c r="P24" s="36">
        <v>2174</v>
      </c>
      <c r="Q24" s="36">
        <v>262</v>
      </c>
      <c r="R24" s="36">
        <v>624</v>
      </c>
      <c r="S24" s="36">
        <v>18</v>
      </c>
      <c r="T24" s="37">
        <v>13</v>
      </c>
      <c r="U24" s="38"/>
      <c r="V24" s="39">
        <v>321</v>
      </c>
      <c r="W24" s="36">
        <v>29</v>
      </c>
      <c r="X24" s="36">
        <v>358</v>
      </c>
      <c r="Y24" s="36">
        <v>6</v>
      </c>
      <c r="Z24" s="36">
        <v>206</v>
      </c>
      <c r="AA24" s="36">
        <v>1565</v>
      </c>
      <c r="AB24" s="36">
        <v>1026</v>
      </c>
      <c r="AC24" s="36">
        <v>730</v>
      </c>
      <c r="AD24" s="36">
        <v>533</v>
      </c>
      <c r="AE24" s="36">
        <v>11</v>
      </c>
      <c r="AF24" s="36">
        <v>140</v>
      </c>
      <c r="AG24" s="36">
        <v>125</v>
      </c>
      <c r="AH24" s="36">
        <v>1142</v>
      </c>
      <c r="AI24" s="32"/>
      <c r="AJ24" s="28"/>
      <c r="AK24" s="69" t="s">
        <v>27</v>
      </c>
      <c r="AL24" s="69"/>
      <c r="AM24" s="69"/>
      <c r="AN24" s="69"/>
      <c r="AO24" s="25">
        <f t="shared" si="1"/>
        <v>0</v>
      </c>
      <c r="AP24" s="26">
        <f t="shared" si="2"/>
        <v>0</v>
      </c>
    </row>
    <row r="25" spans="2:42" s="27" customFormat="1" ht="12" customHeight="1">
      <c r="B25" s="28"/>
      <c r="C25" s="28"/>
      <c r="D25" s="28"/>
      <c r="E25" s="68" t="s">
        <v>21</v>
      </c>
      <c r="F25" s="68"/>
      <c r="G25" s="29" t="s">
        <v>10</v>
      </c>
      <c r="H25" s="19">
        <f t="shared" si="0"/>
        <v>135</v>
      </c>
      <c r="I25" s="36">
        <v>68</v>
      </c>
      <c r="J25" s="19">
        <f t="shared" si="3"/>
        <v>67</v>
      </c>
      <c r="K25" s="36">
        <v>0</v>
      </c>
      <c r="L25" s="36">
        <v>0</v>
      </c>
      <c r="M25" s="36">
        <v>0</v>
      </c>
      <c r="N25" s="36">
        <v>0</v>
      </c>
      <c r="O25" s="36">
        <v>19</v>
      </c>
      <c r="P25" s="36">
        <v>4</v>
      </c>
      <c r="Q25" s="36">
        <v>4</v>
      </c>
      <c r="R25" s="36">
        <v>3</v>
      </c>
      <c r="S25" s="36">
        <v>0</v>
      </c>
      <c r="T25" s="37">
        <v>0</v>
      </c>
      <c r="U25" s="38"/>
      <c r="V25" s="39">
        <v>5</v>
      </c>
      <c r="W25" s="36">
        <v>0</v>
      </c>
      <c r="X25" s="36">
        <v>2</v>
      </c>
      <c r="Y25" s="36">
        <v>0</v>
      </c>
      <c r="Z25" s="36">
        <v>0</v>
      </c>
      <c r="AA25" s="36">
        <v>9</v>
      </c>
      <c r="AB25" s="36">
        <v>5</v>
      </c>
      <c r="AC25" s="36">
        <v>6</v>
      </c>
      <c r="AD25" s="36">
        <v>1</v>
      </c>
      <c r="AE25" s="36">
        <v>0</v>
      </c>
      <c r="AF25" s="36">
        <v>0</v>
      </c>
      <c r="AG25" s="36">
        <v>0</v>
      </c>
      <c r="AH25" s="36">
        <v>9</v>
      </c>
      <c r="AI25" s="32"/>
      <c r="AJ25" s="28"/>
      <c r="AK25" s="28"/>
      <c r="AL25" s="68" t="s">
        <v>21</v>
      </c>
      <c r="AM25" s="68"/>
      <c r="AN25" s="28" t="s">
        <v>10</v>
      </c>
      <c r="AO25" s="25">
        <f t="shared" si="1"/>
        <v>0</v>
      </c>
      <c r="AP25" s="26">
        <f t="shared" si="2"/>
        <v>0</v>
      </c>
    </row>
    <row r="26" spans="2:42" s="27" customFormat="1" ht="12" customHeight="1">
      <c r="B26" s="28"/>
      <c r="C26" s="28"/>
      <c r="D26" s="69" t="s">
        <v>28</v>
      </c>
      <c r="E26" s="69"/>
      <c r="F26" s="69"/>
      <c r="G26" s="78"/>
      <c r="H26" s="19">
        <f t="shared" si="0"/>
        <v>1613</v>
      </c>
      <c r="I26" s="36">
        <v>627</v>
      </c>
      <c r="J26" s="19">
        <f t="shared" si="3"/>
        <v>986</v>
      </c>
      <c r="K26" s="36">
        <v>0</v>
      </c>
      <c r="L26" s="36">
        <v>0</v>
      </c>
      <c r="M26" s="36">
        <v>2</v>
      </c>
      <c r="N26" s="36">
        <v>15</v>
      </c>
      <c r="O26" s="36">
        <v>250</v>
      </c>
      <c r="P26" s="36">
        <v>219</v>
      </c>
      <c r="Q26" s="36">
        <v>8</v>
      </c>
      <c r="R26" s="36">
        <v>19</v>
      </c>
      <c r="S26" s="36">
        <v>0</v>
      </c>
      <c r="T26" s="37">
        <v>0</v>
      </c>
      <c r="U26" s="38"/>
      <c r="V26" s="39">
        <v>35</v>
      </c>
      <c r="W26" s="36">
        <v>0</v>
      </c>
      <c r="X26" s="36">
        <v>10</v>
      </c>
      <c r="Y26" s="36">
        <v>1</v>
      </c>
      <c r="Z26" s="36">
        <v>26</v>
      </c>
      <c r="AA26" s="36">
        <v>176</v>
      </c>
      <c r="AB26" s="36">
        <v>39</v>
      </c>
      <c r="AC26" s="36">
        <v>35</v>
      </c>
      <c r="AD26" s="36">
        <v>52</v>
      </c>
      <c r="AE26" s="36">
        <v>1</v>
      </c>
      <c r="AF26" s="36">
        <v>3</v>
      </c>
      <c r="AG26" s="36">
        <v>3</v>
      </c>
      <c r="AH26" s="36">
        <v>92</v>
      </c>
      <c r="AI26" s="32"/>
      <c r="AJ26" s="28"/>
      <c r="AK26" s="69" t="s">
        <v>28</v>
      </c>
      <c r="AL26" s="69"/>
      <c r="AM26" s="69"/>
      <c r="AN26" s="69"/>
      <c r="AO26" s="25">
        <f t="shared" si="1"/>
        <v>0</v>
      </c>
      <c r="AP26" s="26">
        <f t="shared" si="2"/>
        <v>0</v>
      </c>
    </row>
    <row r="27" spans="2:42" s="27" customFormat="1" ht="12" customHeight="1">
      <c r="B27" s="28"/>
      <c r="C27" s="28"/>
      <c r="D27" s="69" t="s">
        <v>29</v>
      </c>
      <c r="E27" s="69"/>
      <c r="F27" s="69"/>
      <c r="G27" s="78"/>
      <c r="H27" s="19">
        <f t="shared" si="0"/>
        <v>3761</v>
      </c>
      <c r="I27" s="36">
        <v>1082</v>
      </c>
      <c r="J27" s="19">
        <f t="shared" si="3"/>
        <v>2679</v>
      </c>
      <c r="K27" s="36">
        <v>5</v>
      </c>
      <c r="L27" s="36">
        <v>1</v>
      </c>
      <c r="M27" s="36">
        <v>12</v>
      </c>
      <c r="N27" s="36">
        <v>155</v>
      </c>
      <c r="O27" s="36">
        <v>593</v>
      </c>
      <c r="P27" s="36">
        <v>302</v>
      </c>
      <c r="Q27" s="36">
        <v>93</v>
      </c>
      <c r="R27" s="36">
        <v>166</v>
      </c>
      <c r="S27" s="36">
        <v>3</v>
      </c>
      <c r="T27" s="37">
        <v>7</v>
      </c>
      <c r="U27" s="38"/>
      <c r="V27" s="39">
        <v>105</v>
      </c>
      <c r="W27" s="36">
        <v>12</v>
      </c>
      <c r="X27" s="36">
        <v>130</v>
      </c>
      <c r="Y27" s="36">
        <v>2</v>
      </c>
      <c r="Z27" s="36">
        <v>56</v>
      </c>
      <c r="AA27" s="36">
        <v>303</v>
      </c>
      <c r="AB27" s="36">
        <v>262</v>
      </c>
      <c r="AC27" s="36">
        <v>163</v>
      </c>
      <c r="AD27" s="36">
        <v>37</v>
      </c>
      <c r="AE27" s="36">
        <v>2</v>
      </c>
      <c r="AF27" s="36">
        <v>23</v>
      </c>
      <c r="AG27" s="36">
        <v>28</v>
      </c>
      <c r="AH27" s="36">
        <v>219</v>
      </c>
      <c r="AI27" s="32"/>
      <c r="AJ27" s="28"/>
      <c r="AK27" s="69" t="s">
        <v>29</v>
      </c>
      <c r="AL27" s="69"/>
      <c r="AM27" s="69"/>
      <c r="AN27" s="69"/>
      <c r="AO27" s="25">
        <f t="shared" si="1"/>
        <v>0</v>
      </c>
      <c r="AP27" s="26">
        <f t="shared" si="2"/>
        <v>0</v>
      </c>
    </row>
    <row r="28" spans="2:42" s="17" customFormat="1" ht="15" customHeight="1">
      <c r="B28" s="18"/>
      <c r="C28" s="76" t="s">
        <v>81</v>
      </c>
      <c r="D28" s="76"/>
      <c r="E28" s="76"/>
      <c r="F28" s="76"/>
      <c r="G28" s="79"/>
      <c r="H28" s="19">
        <f t="shared" si="0"/>
        <v>175214</v>
      </c>
      <c r="I28" s="20">
        <v>98506</v>
      </c>
      <c r="J28" s="19">
        <f t="shared" si="3"/>
        <v>76708</v>
      </c>
      <c r="K28" s="20">
        <v>83</v>
      </c>
      <c r="L28" s="20">
        <v>21</v>
      </c>
      <c r="M28" s="20">
        <v>152</v>
      </c>
      <c r="N28" s="20">
        <v>3146</v>
      </c>
      <c r="O28" s="20">
        <v>9521</v>
      </c>
      <c r="P28" s="20">
        <v>6096</v>
      </c>
      <c r="Q28" s="20">
        <v>760</v>
      </c>
      <c r="R28" s="20">
        <v>1898</v>
      </c>
      <c r="S28" s="20">
        <v>60</v>
      </c>
      <c r="T28" s="19">
        <v>76</v>
      </c>
      <c r="U28" s="40"/>
      <c r="V28" s="31">
        <v>2308</v>
      </c>
      <c r="W28" s="20">
        <v>83</v>
      </c>
      <c r="X28" s="20">
        <v>1503</v>
      </c>
      <c r="Y28" s="20">
        <v>47</v>
      </c>
      <c r="Z28" s="20">
        <v>979</v>
      </c>
      <c r="AA28" s="20">
        <v>12140</v>
      </c>
      <c r="AB28" s="20">
        <v>8203</v>
      </c>
      <c r="AC28" s="20">
        <v>3838</v>
      </c>
      <c r="AD28" s="20">
        <v>16589</v>
      </c>
      <c r="AE28" s="20">
        <v>49</v>
      </c>
      <c r="AF28" s="20">
        <v>543</v>
      </c>
      <c r="AG28" s="20">
        <v>804</v>
      </c>
      <c r="AH28" s="20">
        <v>7809</v>
      </c>
      <c r="AI28" s="24"/>
      <c r="AJ28" s="76" t="s">
        <v>81</v>
      </c>
      <c r="AK28" s="76"/>
      <c r="AL28" s="76"/>
      <c r="AM28" s="76"/>
      <c r="AN28" s="76"/>
      <c r="AO28" s="25">
        <f t="shared" si="1"/>
        <v>0</v>
      </c>
      <c r="AP28" s="26">
        <f t="shared" si="2"/>
        <v>0</v>
      </c>
    </row>
    <row r="29" spans="2:42" s="27" customFormat="1" ht="12" customHeight="1">
      <c r="B29" s="28"/>
      <c r="C29" s="28"/>
      <c r="D29" s="69" t="s">
        <v>30</v>
      </c>
      <c r="E29" s="69"/>
      <c r="F29" s="69"/>
      <c r="G29" s="78"/>
      <c r="H29" s="19">
        <f t="shared" si="0"/>
        <v>10766</v>
      </c>
      <c r="I29" s="36">
        <v>3713</v>
      </c>
      <c r="J29" s="19">
        <f t="shared" si="3"/>
        <v>7053</v>
      </c>
      <c r="K29" s="36">
        <v>14</v>
      </c>
      <c r="L29" s="36">
        <v>4</v>
      </c>
      <c r="M29" s="36">
        <v>16</v>
      </c>
      <c r="N29" s="36">
        <v>302</v>
      </c>
      <c r="O29" s="36">
        <v>2193</v>
      </c>
      <c r="P29" s="36">
        <v>523</v>
      </c>
      <c r="Q29" s="36">
        <v>174</v>
      </c>
      <c r="R29" s="36">
        <v>319</v>
      </c>
      <c r="S29" s="36">
        <v>11</v>
      </c>
      <c r="T29" s="37">
        <v>16</v>
      </c>
      <c r="U29" s="38"/>
      <c r="V29" s="39">
        <v>429</v>
      </c>
      <c r="W29" s="36">
        <v>14</v>
      </c>
      <c r="X29" s="36">
        <v>151</v>
      </c>
      <c r="Y29" s="36">
        <v>3</v>
      </c>
      <c r="Z29" s="36">
        <v>123</v>
      </c>
      <c r="AA29" s="36">
        <v>836</v>
      </c>
      <c r="AB29" s="36">
        <v>538</v>
      </c>
      <c r="AC29" s="36">
        <v>356</v>
      </c>
      <c r="AD29" s="36">
        <v>459</v>
      </c>
      <c r="AE29" s="36">
        <v>2</v>
      </c>
      <c r="AF29" s="36">
        <v>27</v>
      </c>
      <c r="AG29" s="36">
        <v>41</v>
      </c>
      <c r="AH29" s="36">
        <v>502</v>
      </c>
      <c r="AI29" s="32"/>
      <c r="AJ29" s="28"/>
      <c r="AK29" s="69" t="s">
        <v>30</v>
      </c>
      <c r="AL29" s="69"/>
      <c r="AM29" s="69"/>
      <c r="AN29" s="69"/>
      <c r="AO29" s="25">
        <f t="shared" si="1"/>
        <v>0</v>
      </c>
      <c r="AP29" s="26">
        <f t="shared" si="2"/>
        <v>0</v>
      </c>
    </row>
    <row r="30" spans="2:42" s="27" customFormat="1" ht="12" customHeight="1">
      <c r="B30" s="28"/>
      <c r="C30" s="28"/>
      <c r="D30" s="69" t="s">
        <v>31</v>
      </c>
      <c r="E30" s="69"/>
      <c r="F30" s="69"/>
      <c r="G30" s="78"/>
      <c r="H30" s="19">
        <f t="shared" si="0"/>
        <v>26842</v>
      </c>
      <c r="I30" s="36">
        <v>16957</v>
      </c>
      <c r="J30" s="19">
        <f t="shared" si="3"/>
        <v>9885</v>
      </c>
      <c r="K30" s="36">
        <v>8</v>
      </c>
      <c r="L30" s="36">
        <v>4</v>
      </c>
      <c r="M30" s="36">
        <v>57</v>
      </c>
      <c r="N30" s="36">
        <v>880</v>
      </c>
      <c r="O30" s="36">
        <v>809</v>
      </c>
      <c r="P30" s="36">
        <v>386</v>
      </c>
      <c r="Q30" s="36">
        <v>154</v>
      </c>
      <c r="R30" s="36">
        <v>417</v>
      </c>
      <c r="S30" s="36">
        <v>24</v>
      </c>
      <c r="T30" s="37">
        <v>5</v>
      </c>
      <c r="U30" s="38"/>
      <c r="V30" s="39">
        <v>174</v>
      </c>
      <c r="W30" s="36">
        <v>29</v>
      </c>
      <c r="X30" s="36">
        <v>507</v>
      </c>
      <c r="Y30" s="36">
        <v>28</v>
      </c>
      <c r="Z30" s="36">
        <v>188</v>
      </c>
      <c r="AA30" s="36">
        <v>712</v>
      </c>
      <c r="AB30" s="36">
        <v>2393</v>
      </c>
      <c r="AC30" s="36">
        <v>701</v>
      </c>
      <c r="AD30" s="36">
        <v>925</v>
      </c>
      <c r="AE30" s="36">
        <v>19</v>
      </c>
      <c r="AF30" s="36">
        <v>240</v>
      </c>
      <c r="AG30" s="36">
        <v>290</v>
      </c>
      <c r="AH30" s="36">
        <v>935</v>
      </c>
      <c r="AI30" s="32"/>
      <c r="AJ30" s="28"/>
      <c r="AK30" s="69" t="s">
        <v>31</v>
      </c>
      <c r="AL30" s="69"/>
      <c r="AM30" s="69"/>
      <c r="AN30" s="69"/>
      <c r="AO30" s="25">
        <f t="shared" si="1"/>
        <v>0</v>
      </c>
      <c r="AP30" s="26">
        <f t="shared" si="2"/>
        <v>0</v>
      </c>
    </row>
    <row r="31" spans="2:42" s="27" customFormat="1" ht="12" customHeight="1">
      <c r="B31" s="28"/>
      <c r="C31" s="28"/>
      <c r="D31" s="69" t="s">
        <v>32</v>
      </c>
      <c r="E31" s="69"/>
      <c r="F31" s="69"/>
      <c r="G31" s="78"/>
      <c r="H31" s="19">
        <f t="shared" si="0"/>
        <v>137606</v>
      </c>
      <c r="I31" s="36">
        <v>77836</v>
      </c>
      <c r="J31" s="19">
        <f t="shared" si="3"/>
        <v>59770</v>
      </c>
      <c r="K31" s="36">
        <v>61</v>
      </c>
      <c r="L31" s="36">
        <v>13</v>
      </c>
      <c r="M31" s="36">
        <v>79</v>
      </c>
      <c r="N31" s="36">
        <v>1964</v>
      </c>
      <c r="O31" s="36">
        <v>6519</v>
      </c>
      <c r="P31" s="36">
        <v>5187</v>
      </c>
      <c r="Q31" s="36">
        <v>432</v>
      </c>
      <c r="R31" s="36">
        <v>1162</v>
      </c>
      <c r="S31" s="36">
        <v>25</v>
      </c>
      <c r="T31" s="37">
        <v>55</v>
      </c>
      <c r="U31" s="38"/>
      <c r="V31" s="39">
        <v>1705</v>
      </c>
      <c r="W31" s="36">
        <v>40</v>
      </c>
      <c r="X31" s="36">
        <v>845</v>
      </c>
      <c r="Y31" s="36">
        <v>16</v>
      </c>
      <c r="Z31" s="36">
        <v>668</v>
      </c>
      <c r="AA31" s="36">
        <v>10592</v>
      </c>
      <c r="AB31" s="36">
        <v>5272</v>
      </c>
      <c r="AC31" s="36">
        <v>2781</v>
      </c>
      <c r="AD31" s="36">
        <v>15205</v>
      </c>
      <c r="AE31" s="36">
        <v>28</v>
      </c>
      <c r="AF31" s="36">
        <v>276</v>
      </c>
      <c r="AG31" s="36">
        <v>473</v>
      </c>
      <c r="AH31" s="36">
        <v>6372</v>
      </c>
      <c r="AI31" s="32"/>
      <c r="AJ31" s="28"/>
      <c r="AK31" s="69" t="s">
        <v>32</v>
      </c>
      <c r="AL31" s="69"/>
      <c r="AM31" s="69"/>
      <c r="AN31" s="69"/>
      <c r="AO31" s="25">
        <f t="shared" si="1"/>
        <v>0</v>
      </c>
      <c r="AP31" s="26">
        <f t="shared" si="2"/>
        <v>0</v>
      </c>
    </row>
    <row r="32" spans="2:42" s="17" customFormat="1" ht="15" customHeight="1">
      <c r="B32" s="18"/>
      <c r="C32" s="76" t="s">
        <v>82</v>
      </c>
      <c r="D32" s="76"/>
      <c r="E32" s="76"/>
      <c r="F32" s="76"/>
      <c r="G32" s="79"/>
      <c r="H32" s="19">
        <f t="shared" si="0"/>
        <v>14138</v>
      </c>
      <c r="I32" s="20">
        <v>6846</v>
      </c>
      <c r="J32" s="19">
        <f t="shared" si="3"/>
        <v>7292</v>
      </c>
      <c r="K32" s="20">
        <v>21</v>
      </c>
      <c r="L32" s="20">
        <v>3</v>
      </c>
      <c r="M32" s="20">
        <v>8</v>
      </c>
      <c r="N32" s="20">
        <v>287</v>
      </c>
      <c r="O32" s="20">
        <v>1905</v>
      </c>
      <c r="P32" s="20">
        <v>943</v>
      </c>
      <c r="Q32" s="20">
        <v>81</v>
      </c>
      <c r="R32" s="20">
        <v>183</v>
      </c>
      <c r="S32" s="20">
        <v>0</v>
      </c>
      <c r="T32" s="19">
        <v>13</v>
      </c>
      <c r="U32" s="40"/>
      <c r="V32" s="31">
        <v>334</v>
      </c>
      <c r="W32" s="20">
        <v>8</v>
      </c>
      <c r="X32" s="20">
        <v>64</v>
      </c>
      <c r="Y32" s="20">
        <v>3</v>
      </c>
      <c r="Z32" s="20">
        <v>149</v>
      </c>
      <c r="AA32" s="20">
        <v>1224</v>
      </c>
      <c r="AB32" s="20">
        <v>333</v>
      </c>
      <c r="AC32" s="20">
        <v>319</v>
      </c>
      <c r="AD32" s="20">
        <v>637</v>
      </c>
      <c r="AE32" s="20">
        <v>2</v>
      </c>
      <c r="AF32" s="20">
        <v>4</v>
      </c>
      <c r="AG32" s="20">
        <v>11</v>
      </c>
      <c r="AH32" s="20">
        <v>760</v>
      </c>
      <c r="AI32" s="24"/>
      <c r="AJ32" s="76" t="s">
        <v>82</v>
      </c>
      <c r="AK32" s="76"/>
      <c r="AL32" s="76"/>
      <c r="AM32" s="76"/>
      <c r="AN32" s="76"/>
      <c r="AO32" s="25">
        <f t="shared" si="1"/>
        <v>0</v>
      </c>
      <c r="AP32" s="26">
        <f t="shared" si="2"/>
        <v>0</v>
      </c>
    </row>
    <row r="33" spans="2:42" s="27" customFormat="1" ht="12" customHeight="1">
      <c r="B33" s="28"/>
      <c r="C33" s="28"/>
      <c r="D33" s="69" t="s">
        <v>33</v>
      </c>
      <c r="E33" s="69"/>
      <c r="F33" s="69"/>
      <c r="G33" s="78"/>
      <c r="H33" s="19">
        <f t="shared" si="0"/>
        <v>11306</v>
      </c>
      <c r="I33" s="36">
        <v>5123</v>
      </c>
      <c r="J33" s="19">
        <f t="shared" si="3"/>
        <v>6183</v>
      </c>
      <c r="K33" s="36">
        <v>19</v>
      </c>
      <c r="L33" s="36">
        <v>3</v>
      </c>
      <c r="M33" s="36">
        <v>7</v>
      </c>
      <c r="N33" s="36">
        <v>242</v>
      </c>
      <c r="O33" s="36">
        <v>1646</v>
      </c>
      <c r="P33" s="36">
        <v>746</v>
      </c>
      <c r="Q33" s="36">
        <v>71</v>
      </c>
      <c r="R33" s="36">
        <v>157</v>
      </c>
      <c r="S33" s="36">
        <v>0</v>
      </c>
      <c r="T33" s="37">
        <v>11</v>
      </c>
      <c r="U33" s="38"/>
      <c r="V33" s="39">
        <v>284</v>
      </c>
      <c r="W33" s="36">
        <v>7</v>
      </c>
      <c r="X33" s="36">
        <v>60</v>
      </c>
      <c r="Y33" s="36">
        <v>2</v>
      </c>
      <c r="Z33" s="36">
        <v>122</v>
      </c>
      <c r="AA33" s="36">
        <v>1035</v>
      </c>
      <c r="AB33" s="36">
        <v>293</v>
      </c>
      <c r="AC33" s="36">
        <v>262</v>
      </c>
      <c r="AD33" s="36">
        <v>566</v>
      </c>
      <c r="AE33" s="36">
        <v>2</v>
      </c>
      <c r="AF33" s="36">
        <v>3</v>
      </c>
      <c r="AG33" s="36">
        <v>10</v>
      </c>
      <c r="AH33" s="36">
        <v>635</v>
      </c>
      <c r="AI33" s="32"/>
      <c r="AJ33" s="28"/>
      <c r="AK33" s="69" t="s">
        <v>33</v>
      </c>
      <c r="AL33" s="69"/>
      <c r="AM33" s="69"/>
      <c r="AN33" s="69"/>
      <c r="AO33" s="25">
        <f t="shared" si="1"/>
        <v>0</v>
      </c>
      <c r="AP33" s="26">
        <f t="shared" si="2"/>
        <v>0</v>
      </c>
    </row>
    <row r="34" spans="2:42" s="27" customFormat="1" ht="12" customHeight="1">
      <c r="B34" s="28"/>
      <c r="C34" s="28"/>
      <c r="D34" s="69" t="s">
        <v>34</v>
      </c>
      <c r="E34" s="69"/>
      <c r="F34" s="69"/>
      <c r="G34" s="78"/>
      <c r="H34" s="19">
        <f t="shared" si="0"/>
        <v>1091</v>
      </c>
      <c r="I34" s="33">
        <v>717</v>
      </c>
      <c r="J34" s="19">
        <f t="shared" si="3"/>
        <v>374</v>
      </c>
      <c r="K34" s="33">
        <v>0</v>
      </c>
      <c r="L34" s="33">
        <v>0</v>
      </c>
      <c r="M34" s="33">
        <v>0</v>
      </c>
      <c r="N34" s="33">
        <v>15</v>
      </c>
      <c r="O34" s="33">
        <v>77</v>
      </c>
      <c r="P34" s="33">
        <v>65</v>
      </c>
      <c r="Q34" s="33">
        <v>6</v>
      </c>
      <c r="R34" s="33">
        <v>10</v>
      </c>
      <c r="S34" s="33">
        <v>0</v>
      </c>
      <c r="T34" s="34">
        <v>1</v>
      </c>
      <c r="U34" s="38"/>
      <c r="V34" s="35">
        <v>18</v>
      </c>
      <c r="W34" s="33">
        <v>0</v>
      </c>
      <c r="X34" s="33">
        <v>0</v>
      </c>
      <c r="Y34" s="33">
        <v>1</v>
      </c>
      <c r="Z34" s="33">
        <v>6</v>
      </c>
      <c r="AA34" s="33">
        <v>73</v>
      </c>
      <c r="AB34" s="33">
        <v>16</v>
      </c>
      <c r="AC34" s="33">
        <v>17</v>
      </c>
      <c r="AD34" s="33">
        <v>35</v>
      </c>
      <c r="AE34" s="33">
        <v>0</v>
      </c>
      <c r="AF34" s="33">
        <v>1</v>
      </c>
      <c r="AG34" s="33">
        <v>0</v>
      </c>
      <c r="AH34" s="33">
        <v>33</v>
      </c>
      <c r="AI34" s="32"/>
      <c r="AJ34" s="28"/>
      <c r="AK34" s="69" t="s">
        <v>34</v>
      </c>
      <c r="AL34" s="69"/>
      <c r="AM34" s="69"/>
      <c r="AN34" s="69"/>
      <c r="AO34" s="25">
        <f t="shared" si="1"/>
        <v>0</v>
      </c>
      <c r="AP34" s="26">
        <f t="shared" si="2"/>
        <v>0</v>
      </c>
    </row>
    <row r="35" spans="2:42" s="27" customFormat="1" ht="12" customHeight="1">
      <c r="B35" s="28"/>
      <c r="C35" s="28"/>
      <c r="D35" s="28"/>
      <c r="E35" s="69" t="s">
        <v>34</v>
      </c>
      <c r="F35" s="69"/>
      <c r="G35" s="78"/>
      <c r="H35" s="19">
        <f t="shared" si="0"/>
        <v>417</v>
      </c>
      <c r="I35" s="36">
        <v>232</v>
      </c>
      <c r="J35" s="19">
        <f t="shared" si="3"/>
        <v>185</v>
      </c>
      <c r="K35" s="36">
        <v>0</v>
      </c>
      <c r="L35" s="36">
        <v>0</v>
      </c>
      <c r="M35" s="36">
        <v>0</v>
      </c>
      <c r="N35" s="36">
        <v>5</v>
      </c>
      <c r="O35" s="36">
        <v>34</v>
      </c>
      <c r="P35" s="36">
        <v>23</v>
      </c>
      <c r="Q35" s="36">
        <v>4</v>
      </c>
      <c r="R35" s="36">
        <v>6</v>
      </c>
      <c r="S35" s="36">
        <v>0</v>
      </c>
      <c r="T35" s="37">
        <v>1</v>
      </c>
      <c r="U35" s="38"/>
      <c r="V35" s="39">
        <v>8</v>
      </c>
      <c r="W35" s="36">
        <v>0</v>
      </c>
      <c r="X35" s="36">
        <v>0</v>
      </c>
      <c r="Y35" s="36">
        <v>0</v>
      </c>
      <c r="Z35" s="36">
        <v>4</v>
      </c>
      <c r="AA35" s="36">
        <v>45</v>
      </c>
      <c r="AB35" s="36">
        <v>10</v>
      </c>
      <c r="AC35" s="36">
        <v>7</v>
      </c>
      <c r="AD35" s="36">
        <v>20</v>
      </c>
      <c r="AE35" s="36">
        <v>0</v>
      </c>
      <c r="AF35" s="36">
        <v>1</v>
      </c>
      <c r="AG35" s="36">
        <v>0</v>
      </c>
      <c r="AH35" s="36">
        <v>17</v>
      </c>
      <c r="AI35" s="32"/>
      <c r="AJ35" s="28"/>
      <c r="AK35" s="28"/>
      <c r="AL35" s="69" t="s">
        <v>34</v>
      </c>
      <c r="AM35" s="69"/>
      <c r="AN35" s="69"/>
      <c r="AO35" s="25">
        <f t="shared" si="1"/>
        <v>0</v>
      </c>
      <c r="AP35" s="26">
        <f t="shared" si="2"/>
        <v>0</v>
      </c>
    </row>
    <row r="36" spans="2:42" s="27" customFormat="1" ht="12" customHeight="1">
      <c r="B36" s="28"/>
      <c r="C36" s="28"/>
      <c r="D36" s="28"/>
      <c r="E36" s="69" t="s">
        <v>35</v>
      </c>
      <c r="F36" s="69"/>
      <c r="G36" s="78"/>
      <c r="H36" s="19">
        <f t="shared" si="0"/>
        <v>674</v>
      </c>
      <c r="I36" s="36">
        <v>485</v>
      </c>
      <c r="J36" s="19">
        <f t="shared" si="3"/>
        <v>189</v>
      </c>
      <c r="K36" s="36">
        <v>0</v>
      </c>
      <c r="L36" s="36">
        <v>0</v>
      </c>
      <c r="M36" s="36">
        <v>0</v>
      </c>
      <c r="N36" s="36">
        <v>10</v>
      </c>
      <c r="O36" s="36">
        <v>43</v>
      </c>
      <c r="P36" s="36">
        <v>42</v>
      </c>
      <c r="Q36" s="36">
        <v>2</v>
      </c>
      <c r="R36" s="36">
        <v>4</v>
      </c>
      <c r="S36" s="36">
        <v>0</v>
      </c>
      <c r="T36" s="37">
        <v>0</v>
      </c>
      <c r="U36" s="38"/>
      <c r="V36" s="39">
        <v>10</v>
      </c>
      <c r="W36" s="36">
        <v>0</v>
      </c>
      <c r="X36" s="36">
        <v>0</v>
      </c>
      <c r="Y36" s="36">
        <v>1</v>
      </c>
      <c r="Z36" s="36">
        <v>2</v>
      </c>
      <c r="AA36" s="36">
        <v>28</v>
      </c>
      <c r="AB36" s="36">
        <v>6</v>
      </c>
      <c r="AC36" s="36">
        <v>10</v>
      </c>
      <c r="AD36" s="36">
        <v>15</v>
      </c>
      <c r="AE36" s="36">
        <v>0</v>
      </c>
      <c r="AF36" s="36">
        <v>0</v>
      </c>
      <c r="AG36" s="36">
        <v>0</v>
      </c>
      <c r="AH36" s="36">
        <v>16</v>
      </c>
      <c r="AI36" s="32"/>
      <c r="AJ36" s="28"/>
      <c r="AK36" s="28"/>
      <c r="AL36" s="69" t="s">
        <v>35</v>
      </c>
      <c r="AM36" s="69"/>
      <c r="AN36" s="69"/>
      <c r="AO36" s="25">
        <f t="shared" si="1"/>
        <v>0</v>
      </c>
      <c r="AP36" s="26">
        <f t="shared" si="2"/>
        <v>0</v>
      </c>
    </row>
    <row r="37" spans="2:42" s="27" customFormat="1" ht="12" customHeight="1">
      <c r="B37" s="28"/>
      <c r="C37" s="28"/>
      <c r="D37" s="69" t="s">
        <v>36</v>
      </c>
      <c r="E37" s="69"/>
      <c r="F37" s="69"/>
      <c r="G37" s="78"/>
      <c r="H37" s="19">
        <f t="shared" si="0"/>
        <v>1617</v>
      </c>
      <c r="I37" s="33">
        <f>SUM(I38:I42)</f>
        <v>904</v>
      </c>
      <c r="J37" s="19">
        <f t="shared" si="3"/>
        <v>713</v>
      </c>
      <c r="K37" s="33">
        <f aca="true" t="shared" si="4" ref="K37:AH37">SUM(K38:K42)</f>
        <v>2</v>
      </c>
      <c r="L37" s="33">
        <f t="shared" si="4"/>
        <v>0</v>
      </c>
      <c r="M37" s="33">
        <f t="shared" si="4"/>
        <v>1</v>
      </c>
      <c r="N37" s="33">
        <f t="shared" si="4"/>
        <v>30</v>
      </c>
      <c r="O37" s="33">
        <f t="shared" si="4"/>
        <v>173</v>
      </c>
      <c r="P37" s="33">
        <f t="shared" si="4"/>
        <v>124</v>
      </c>
      <c r="Q37" s="33">
        <f t="shared" si="4"/>
        <v>4</v>
      </c>
      <c r="R37" s="33">
        <f t="shared" si="4"/>
        <v>16</v>
      </c>
      <c r="S37" s="33">
        <f t="shared" si="4"/>
        <v>0</v>
      </c>
      <c r="T37" s="34">
        <f t="shared" si="4"/>
        <v>1</v>
      </c>
      <c r="U37" s="41"/>
      <c r="V37" s="35">
        <f t="shared" si="4"/>
        <v>32</v>
      </c>
      <c r="W37" s="33">
        <f t="shared" si="4"/>
        <v>1</v>
      </c>
      <c r="X37" s="33">
        <f t="shared" si="4"/>
        <v>4</v>
      </c>
      <c r="Y37" s="33">
        <f t="shared" si="4"/>
        <v>0</v>
      </c>
      <c r="Z37" s="33">
        <f t="shared" si="4"/>
        <v>21</v>
      </c>
      <c r="AA37" s="33">
        <f t="shared" si="4"/>
        <v>115</v>
      </c>
      <c r="AB37" s="33">
        <f t="shared" si="4"/>
        <v>24</v>
      </c>
      <c r="AC37" s="33">
        <f t="shared" si="4"/>
        <v>39</v>
      </c>
      <c r="AD37" s="33">
        <f t="shared" si="4"/>
        <v>36</v>
      </c>
      <c r="AE37" s="33">
        <f t="shared" si="4"/>
        <v>0</v>
      </c>
      <c r="AF37" s="33">
        <f t="shared" si="4"/>
        <v>0</v>
      </c>
      <c r="AG37" s="33">
        <f t="shared" si="4"/>
        <v>1</v>
      </c>
      <c r="AH37" s="33">
        <f t="shared" si="4"/>
        <v>89</v>
      </c>
      <c r="AI37" s="32"/>
      <c r="AJ37" s="28"/>
      <c r="AK37" s="69" t="s">
        <v>36</v>
      </c>
      <c r="AL37" s="69"/>
      <c r="AM37" s="69"/>
      <c r="AN37" s="69"/>
      <c r="AO37" s="25">
        <f t="shared" si="1"/>
        <v>0</v>
      </c>
      <c r="AP37" s="26">
        <f t="shared" si="2"/>
        <v>0</v>
      </c>
    </row>
    <row r="38" spans="2:42" s="27" customFormat="1" ht="12" customHeight="1">
      <c r="B38" s="28"/>
      <c r="C38" s="28"/>
      <c r="D38" s="28"/>
      <c r="E38" s="87" t="s">
        <v>11</v>
      </c>
      <c r="F38" s="87"/>
      <c r="G38" s="90"/>
      <c r="H38" s="19">
        <f t="shared" si="0"/>
        <v>78</v>
      </c>
      <c r="I38" s="36">
        <v>39</v>
      </c>
      <c r="J38" s="19">
        <f t="shared" si="3"/>
        <v>39</v>
      </c>
      <c r="K38" s="36">
        <v>0</v>
      </c>
      <c r="L38" s="36">
        <v>0</v>
      </c>
      <c r="M38" s="36">
        <v>0</v>
      </c>
      <c r="N38" s="36">
        <v>3</v>
      </c>
      <c r="O38" s="36">
        <v>8</v>
      </c>
      <c r="P38" s="36">
        <v>5</v>
      </c>
      <c r="Q38" s="36">
        <v>0</v>
      </c>
      <c r="R38" s="36">
        <v>0</v>
      </c>
      <c r="S38" s="36">
        <v>0</v>
      </c>
      <c r="T38" s="37">
        <v>0</v>
      </c>
      <c r="U38" s="38"/>
      <c r="V38" s="39">
        <v>3</v>
      </c>
      <c r="W38" s="36">
        <v>0</v>
      </c>
      <c r="X38" s="36">
        <v>1</v>
      </c>
      <c r="Y38" s="36">
        <v>0</v>
      </c>
      <c r="Z38" s="36">
        <v>1</v>
      </c>
      <c r="AA38" s="36">
        <v>7</v>
      </c>
      <c r="AB38" s="36">
        <v>4</v>
      </c>
      <c r="AC38" s="36">
        <v>0</v>
      </c>
      <c r="AD38" s="36">
        <v>2</v>
      </c>
      <c r="AE38" s="36">
        <v>0</v>
      </c>
      <c r="AF38" s="36">
        <v>0</v>
      </c>
      <c r="AG38" s="36">
        <v>0</v>
      </c>
      <c r="AH38" s="36">
        <v>5</v>
      </c>
      <c r="AI38" s="32"/>
      <c r="AJ38" s="28"/>
      <c r="AK38" s="28"/>
      <c r="AL38" s="87" t="s">
        <v>11</v>
      </c>
      <c r="AM38" s="87"/>
      <c r="AN38" s="87"/>
      <c r="AO38" s="25">
        <f t="shared" si="1"/>
        <v>0</v>
      </c>
      <c r="AP38" s="26">
        <f t="shared" si="2"/>
        <v>0</v>
      </c>
    </row>
    <row r="39" spans="2:42" s="27" customFormat="1" ht="12" customHeight="1">
      <c r="B39" s="28"/>
      <c r="C39" s="28"/>
      <c r="D39" s="28"/>
      <c r="E39" s="69" t="s">
        <v>12</v>
      </c>
      <c r="F39" s="69"/>
      <c r="G39" s="78"/>
      <c r="H39" s="19">
        <f t="shared" si="0"/>
        <v>1419</v>
      </c>
      <c r="I39" s="36">
        <v>809</v>
      </c>
      <c r="J39" s="19">
        <f t="shared" si="3"/>
        <v>610</v>
      </c>
      <c r="K39" s="36">
        <v>1</v>
      </c>
      <c r="L39" s="36">
        <v>0</v>
      </c>
      <c r="M39" s="36">
        <v>1</v>
      </c>
      <c r="N39" s="36">
        <v>22</v>
      </c>
      <c r="O39" s="36">
        <v>149</v>
      </c>
      <c r="P39" s="36">
        <v>112</v>
      </c>
      <c r="Q39" s="36">
        <v>4</v>
      </c>
      <c r="R39" s="36">
        <v>15</v>
      </c>
      <c r="S39" s="36">
        <v>0</v>
      </c>
      <c r="T39" s="37">
        <v>1</v>
      </c>
      <c r="U39" s="38"/>
      <c r="V39" s="39">
        <v>28</v>
      </c>
      <c r="W39" s="36">
        <v>1</v>
      </c>
      <c r="X39" s="36">
        <v>3</v>
      </c>
      <c r="Y39" s="36">
        <v>0</v>
      </c>
      <c r="Z39" s="36">
        <v>20</v>
      </c>
      <c r="AA39" s="36">
        <v>94</v>
      </c>
      <c r="AB39" s="36">
        <v>16</v>
      </c>
      <c r="AC39" s="36">
        <v>35</v>
      </c>
      <c r="AD39" s="36">
        <v>31</v>
      </c>
      <c r="AE39" s="36">
        <v>0</v>
      </c>
      <c r="AF39" s="36">
        <v>0</v>
      </c>
      <c r="AG39" s="36">
        <v>0</v>
      </c>
      <c r="AH39" s="36">
        <v>77</v>
      </c>
      <c r="AI39" s="32"/>
      <c r="AJ39" s="28"/>
      <c r="AK39" s="28"/>
      <c r="AL39" s="69" t="s">
        <v>12</v>
      </c>
      <c r="AM39" s="69"/>
      <c r="AN39" s="69"/>
      <c r="AO39" s="25">
        <f t="shared" si="1"/>
        <v>0</v>
      </c>
      <c r="AP39" s="26">
        <f t="shared" si="2"/>
        <v>0</v>
      </c>
    </row>
    <row r="40" spans="2:42" s="27" customFormat="1" ht="12" customHeight="1">
      <c r="B40" s="28"/>
      <c r="C40" s="28"/>
      <c r="D40" s="28"/>
      <c r="E40" s="69" t="s">
        <v>105</v>
      </c>
      <c r="F40" s="69"/>
      <c r="G40" s="78"/>
      <c r="H40" s="19">
        <f t="shared" si="0"/>
        <v>47</v>
      </c>
      <c r="I40" s="36">
        <v>19</v>
      </c>
      <c r="J40" s="19">
        <f t="shared" si="3"/>
        <v>28</v>
      </c>
      <c r="K40" s="36">
        <v>0</v>
      </c>
      <c r="L40" s="36">
        <v>0</v>
      </c>
      <c r="M40" s="36">
        <v>0</v>
      </c>
      <c r="N40" s="36">
        <v>2</v>
      </c>
      <c r="O40" s="36">
        <v>7</v>
      </c>
      <c r="P40" s="36">
        <v>3</v>
      </c>
      <c r="Q40" s="36">
        <v>0</v>
      </c>
      <c r="R40" s="36">
        <v>0</v>
      </c>
      <c r="S40" s="36">
        <v>0</v>
      </c>
      <c r="T40" s="37">
        <v>0</v>
      </c>
      <c r="U40" s="38"/>
      <c r="V40" s="39">
        <v>1</v>
      </c>
      <c r="W40" s="36">
        <v>0</v>
      </c>
      <c r="X40" s="36">
        <v>0</v>
      </c>
      <c r="Y40" s="36">
        <v>0</v>
      </c>
      <c r="Z40" s="36">
        <v>0</v>
      </c>
      <c r="AA40" s="36">
        <v>4</v>
      </c>
      <c r="AB40" s="36">
        <v>3</v>
      </c>
      <c r="AC40" s="36">
        <v>1</v>
      </c>
      <c r="AD40" s="36">
        <v>1</v>
      </c>
      <c r="AE40" s="36">
        <v>0</v>
      </c>
      <c r="AF40" s="36">
        <v>0</v>
      </c>
      <c r="AG40" s="36">
        <v>0</v>
      </c>
      <c r="AH40" s="36">
        <v>6</v>
      </c>
      <c r="AI40" s="32"/>
      <c r="AJ40" s="28"/>
      <c r="AK40" s="28"/>
      <c r="AL40" s="69" t="s">
        <v>105</v>
      </c>
      <c r="AM40" s="69"/>
      <c r="AN40" s="69"/>
      <c r="AO40" s="25">
        <f t="shared" si="1"/>
        <v>0</v>
      </c>
      <c r="AP40" s="26">
        <f t="shared" si="2"/>
        <v>0</v>
      </c>
    </row>
    <row r="41" spans="2:42" s="27" customFormat="1" ht="12" customHeight="1">
      <c r="B41" s="28"/>
      <c r="C41" s="28"/>
      <c r="D41" s="28"/>
      <c r="E41" s="69" t="s">
        <v>13</v>
      </c>
      <c r="F41" s="69"/>
      <c r="G41" s="78"/>
      <c r="H41" s="19">
        <f t="shared" si="0"/>
        <v>40</v>
      </c>
      <c r="I41" s="36">
        <v>22</v>
      </c>
      <c r="J41" s="19">
        <f t="shared" si="3"/>
        <v>18</v>
      </c>
      <c r="K41" s="36">
        <v>0</v>
      </c>
      <c r="L41" s="36">
        <v>0</v>
      </c>
      <c r="M41" s="36">
        <v>0</v>
      </c>
      <c r="N41" s="36">
        <v>2</v>
      </c>
      <c r="O41" s="36">
        <v>4</v>
      </c>
      <c r="P41" s="36">
        <v>1</v>
      </c>
      <c r="Q41" s="36">
        <v>0</v>
      </c>
      <c r="R41" s="36">
        <v>1</v>
      </c>
      <c r="S41" s="36">
        <v>0</v>
      </c>
      <c r="T41" s="37">
        <v>0</v>
      </c>
      <c r="U41" s="38"/>
      <c r="V41" s="39">
        <v>0</v>
      </c>
      <c r="W41" s="36">
        <v>0</v>
      </c>
      <c r="X41" s="36">
        <v>0</v>
      </c>
      <c r="Y41" s="36">
        <v>0</v>
      </c>
      <c r="Z41" s="36">
        <v>0</v>
      </c>
      <c r="AA41" s="36">
        <v>6</v>
      </c>
      <c r="AB41" s="36">
        <v>1</v>
      </c>
      <c r="AC41" s="36">
        <v>2</v>
      </c>
      <c r="AD41" s="36">
        <v>0</v>
      </c>
      <c r="AE41" s="36">
        <v>0</v>
      </c>
      <c r="AF41" s="36">
        <v>0</v>
      </c>
      <c r="AG41" s="36">
        <v>0</v>
      </c>
      <c r="AH41" s="36">
        <v>1</v>
      </c>
      <c r="AI41" s="32"/>
      <c r="AJ41" s="28"/>
      <c r="AK41" s="28"/>
      <c r="AL41" s="69" t="s">
        <v>13</v>
      </c>
      <c r="AM41" s="69"/>
      <c r="AN41" s="69"/>
      <c r="AO41" s="25">
        <f t="shared" si="1"/>
        <v>0</v>
      </c>
      <c r="AP41" s="26">
        <f t="shared" si="2"/>
        <v>0</v>
      </c>
    </row>
    <row r="42" spans="2:42" s="27" customFormat="1" ht="12" customHeight="1">
      <c r="B42" s="28"/>
      <c r="C42" s="28"/>
      <c r="D42" s="28"/>
      <c r="E42" s="74" t="s">
        <v>53</v>
      </c>
      <c r="F42" s="74"/>
      <c r="G42" s="80"/>
      <c r="H42" s="19">
        <f t="shared" si="0"/>
        <v>33</v>
      </c>
      <c r="I42" s="36">
        <v>15</v>
      </c>
      <c r="J42" s="19">
        <f t="shared" si="3"/>
        <v>18</v>
      </c>
      <c r="K42" s="36">
        <v>1</v>
      </c>
      <c r="L42" s="36">
        <v>0</v>
      </c>
      <c r="M42" s="36">
        <v>0</v>
      </c>
      <c r="N42" s="36">
        <v>1</v>
      </c>
      <c r="O42" s="36">
        <v>5</v>
      </c>
      <c r="P42" s="36">
        <v>3</v>
      </c>
      <c r="Q42" s="36">
        <v>0</v>
      </c>
      <c r="R42" s="36">
        <v>0</v>
      </c>
      <c r="S42" s="36">
        <v>0</v>
      </c>
      <c r="T42" s="37">
        <v>0</v>
      </c>
      <c r="U42" s="38"/>
      <c r="V42" s="39">
        <v>0</v>
      </c>
      <c r="W42" s="36">
        <v>0</v>
      </c>
      <c r="X42" s="36">
        <v>0</v>
      </c>
      <c r="Y42" s="36">
        <v>0</v>
      </c>
      <c r="Z42" s="36">
        <v>0</v>
      </c>
      <c r="AA42" s="36">
        <v>4</v>
      </c>
      <c r="AB42" s="36">
        <v>0</v>
      </c>
      <c r="AC42" s="36">
        <v>1</v>
      </c>
      <c r="AD42" s="36">
        <v>2</v>
      </c>
      <c r="AE42" s="36">
        <v>0</v>
      </c>
      <c r="AF42" s="36">
        <v>0</v>
      </c>
      <c r="AG42" s="36">
        <v>1</v>
      </c>
      <c r="AH42" s="36">
        <v>0</v>
      </c>
      <c r="AI42" s="32"/>
      <c r="AJ42" s="28"/>
      <c r="AK42" s="28"/>
      <c r="AL42" s="74" t="s">
        <v>53</v>
      </c>
      <c r="AM42" s="74"/>
      <c r="AN42" s="74"/>
      <c r="AO42" s="25">
        <f t="shared" si="1"/>
        <v>0</v>
      </c>
      <c r="AP42" s="26">
        <f t="shared" si="2"/>
        <v>0</v>
      </c>
    </row>
    <row r="43" spans="2:42" s="27" customFormat="1" ht="12" customHeight="1">
      <c r="B43" s="28"/>
      <c r="C43" s="28"/>
      <c r="D43" s="69" t="s">
        <v>37</v>
      </c>
      <c r="E43" s="69"/>
      <c r="F43" s="69"/>
      <c r="G43" s="78"/>
      <c r="H43" s="19">
        <f t="shared" si="0"/>
        <v>97</v>
      </c>
      <c r="I43" s="36">
        <v>80</v>
      </c>
      <c r="J43" s="19">
        <f t="shared" si="3"/>
        <v>17</v>
      </c>
      <c r="K43" s="36">
        <v>0</v>
      </c>
      <c r="L43" s="36">
        <v>0</v>
      </c>
      <c r="M43" s="36">
        <v>0</v>
      </c>
      <c r="N43" s="36">
        <v>0</v>
      </c>
      <c r="O43" s="36">
        <v>8</v>
      </c>
      <c r="P43" s="36">
        <v>5</v>
      </c>
      <c r="Q43" s="36">
        <v>0</v>
      </c>
      <c r="R43" s="36">
        <v>0</v>
      </c>
      <c r="S43" s="36">
        <v>0</v>
      </c>
      <c r="T43" s="37">
        <v>0</v>
      </c>
      <c r="U43" s="38"/>
      <c r="V43" s="39">
        <v>0</v>
      </c>
      <c r="W43" s="36">
        <v>0</v>
      </c>
      <c r="X43" s="36">
        <v>0</v>
      </c>
      <c r="Y43" s="36">
        <v>0</v>
      </c>
      <c r="Z43" s="36">
        <v>0</v>
      </c>
      <c r="AA43" s="36">
        <v>1</v>
      </c>
      <c r="AB43" s="36">
        <v>0</v>
      </c>
      <c r="AC43" s="36">
        <v>1</v>
      </c>
      <c r="AD43" s="36">
        <v>0</v>
      </c>
      <c r="AE43" s="36">
        <v>0</v>
      </c>
      <c r="AF43" s="36">
        <v>0</v>
      </c>
      <c r="AG43" s="36">
        <v>0</v>
      </c>
      <c r="AH43" s="36">
        <v>2</v>
      </c>
      <c r="AI43" s="32"/>
      <c r="AJ43" s="28"/>
      <c r="AK43" s="69" t="s">
        <v>37</v>
      </c>
      <c r="AL43" s="69"/>
      <c r="AM43" s="69"/>
      <c r="AN43" s="69"/>
      <c r="AO43" s="25">
        <f t="shared" si="1"/>
        <v>0</v>
      </c>
      <c r="AP43" s="26">
        <f t="shared" si="2"/>
        <v>0</v>
      </c>
    </row>
    <row r="44" spans="2:42" s="27" customFormat="1" ht="12" customHeight="1">
      <c r="B44" s="28"/>
      <c r="C44" s="28"/>
      <c r="D44" s="28"/>
      <c r="E44" s="68" t="s">
        <v>21</v>
      </c>
      <c r="F44" s="68"/>
      <c r="G44" s="29" t="s">
        <v>14</v>
      </c>
      <c r="H44" s="19">
        <f t="shared" si="0"/>
        <v>81</v>
      </c>
      <c r="I44" s="36">
        <v>64</v>
      </c>
      <c r="J44" s="19">
        <f t="shared" si="3"/>
        <v>17</v>
      </c>
      <c r="K44" s="36">
        <v>0</v>
      </c>
      <c r="L44" s="36">
        <v>0</v>
      </c>
      <c r="M44" s="36">
        <v>0</v>
      </c>
      <c r="N44" s="36">
        <v>0</v>
      </c>
      <c r="O44" s="36">
        <v>8</v>
      </c>
      <c r="P44" s="36">
        <v>5</v>
      </c>
      <c r="Q44" s="36">
        <v>0</v>
      </c>
      <c r="R44" s="36">
        <v>0</v>
      </c>
      <c r="S44" s="36">
        <v>0</v>
      </c>
      <c r="T44" s="37">
        <v>0</v>
      </c>
      <c r="U44" s="38"/>
      <c r="V44" s="39">
        <v>0</v>
      </c>
      <c r="W44" s="36">
        <v>0</v>
      </c>
      <c r="X44" s="36">
        <v>0</v>
      </c>
      <c r="Y44" s="36">
        <v>0</v>
      </c>
      <c r="Z44" s="36">
        <v>0</v>
      </c>
      <c r="AA44" s="36">
        <v>1</v>
      </c>
      <c r="AB44" s="36">
        <v>0</v>
      </c>
      <c r="AC44" s="36">
        <v>1</v>
      </c>
      <c r="AD44" s="36">
        <v>0</v>
      </c>
      <c r="AE44" s="36">
        <v>0</v>
      </c>
      <c r="AF44" s="36">
        <v>0</v>
      </c>
      <c r="AG44" s="36">
        <v>0</v>
      </c>
      <c r="AH44" s="36">
        <v>2</v>
      </c>
      <c r="AI44" s="32"/>
      <c r="AJ44" s="28"/>
      <c r="AK44" s="28"/>
      <c r="AL44" s="68" t="s">
        <v>38</v>
      </c>
      <c r="AM44" s="68"/>
      <c r="AN44" s="28" t="s">
        <v>14</v>
      </c>
      <c r="AO44" s="25">
        <f t="shared" si="1"/>
        <v>0</v>
      </c>
      <c r="AP44" s="26">
        <f t="shared" si="2"/>
        <v>0</v>
      </c>
    </row>
    <row r="45" spans="2:42" s="27" customFormat="1" ht="12" customHeight="1">
      <c r="B45" s="28"/>
      <c r="C45" s="28"/>
      <c r="D45" s="69" t="s">
        <v>46</v>
      </c>
      <c r="E45" s="69"/>
      <c r="F45" s="69"/>
      <c r="G45" s="78"/>
      <c r="H45" s="19">
        <f t="shared" si="0"/>
        <v>0</v>
      </c>
      <c r="I45" s="36">
        <v>0</v>
      </c>
      <c r="J45" s="19">
        <f t="shared" si="3"/>
        <v>0</v>
      </c>
      <c r="K45" s="36">
        <v>0</v>
      </c>
      <c r="L45" s="36">
        <v>0</v>
      </c>
      <c r="M45" s="36">
        <v>0</v>
      </c>
      <c r="N45" s="36">
        <v>0</v>
      </c>
      <c r="O45" s="36">
        <v>0</v>
      </c>
      <c r="P45" s="36">
        <v>0</v>
      </c>
      <c r="Q45" s="36">
        <v>0</v>
      </c>
      <c r="R45" s="36">
        <v>0</v>
      </c>
      <c r="S45" s="36">
        <v>0</v>
      </c>
      <c r="T45" s="37">
        <v>0</v>
      </c>
      <c r="U45" s="38"/>
      <c r="V45" s="39">
        <v>0</v>
      </c>
      <c r="W45" s="36">
        <v>0</v>
      </c>
      <c r="X45" s="36">
        <v>0</v>
      </c>
      <c r="Y45" s="36">
        <v>0</v>
      </c>
      <c r="Z45" s="36">
        <v>0</v>
      </c>
      <c r="AA45" s="36">
        <v>0</v>
      </c>
      <c r="AB45" s="36">
        <v>0</v>
      </c>
      <c r="AC45" s="36">
        <v>0</v>
      </c>
      <c r="AD45" s="36">
        <v>0</v>
      </c>
      <c r="AE45" s="36">
        <v>0</v>
      </c>
      <c r="AF45" s="36">
        <v>0</v>
      </c>
      <c r="AG45" s="36">
        <v>0</v>
      </c>
      <c r="AH45" s="36">
        <v>0</v>
      </c>
      <c r="AI45" s="32"/>
      <c r="AJ45" s="28"/>
      <c r="AK45" s="69" t="s">
        <v>46</v>
      </c>
      <c r="AL45" s="69"/>
      <c r="AM45" s="69"/>
      <c r="AN45" s="69"/>
      <c r="AO45" s="25">
        <f t="shared" si="1"/>
        <v>0</v>
      </c>
      <c r="AP45" s="26">
        <f t="shared" si="2"/>
        <v>0</v>
      </c>
    </row>
    <row r="46" spans="2:42" s="27" customFormat="1" ht="12" customHeight="1">
      <c r="B46" s="28"/>
      <c r="C46" s="28"/>
      <c r="D46" s="69" t="s">
        <v>54</v>
      </c>
      <c r="E46" s="69"/>
      <c r="F46" s="69"/>
      <c r="G46" s="78"/>
      <c r="H46" s="19">
        <f t="shared" si="0"/>
        <v>27</v>
      </c>
      <c r="I46" s="36">
        <v>22</v>
      </c>
      <c r="J46" s="19">
        <f t="shared" si="3"/>
        <v>5</v>
      </c>
      <c r="K46" s="36">
        <v>0</v>
      </c>
      <c r="L46" s="36">
        <v>0</v>
      </c>
      <c r="M46" s="36">
        <v>0</v>
      </c>
      <c r="N46" s="36">
        <v>0</v>
      </c>
      <c r="O46" s="36">
        <v>1</v>
      </c>
      <c r="P46" s="36">
        <v>3</v>
      </c>
      <c r="Q46" s="36">
        <v>0</v>
      </c>
      <c r="R46" s="36">
        <v>0</v>
      </c>
      <c r="S46" s="36">
        <v>0</v>
      </c>
      <c r="T46" s="37">
        <v>0</v>
      </c>
      <c r="U46" s="38"/>
      <c r="V46" s="39">
        <v>0</v>
      </c>
      <c r="W46" s="36">
        <v>0</v>
      </c>
      <c r="X46" s="36">
        <v>0</v>
      </c>
      <c r="Y46" s="36">
        <v>0</v>
      </c>
      <c r="Z46" s="36">
        <v>0</v>
      </c>
      <c r="AA46" s="36">
        <v>0</v>
      </c>
      <c r="AB46" s="36">
        <v>0</v>
      </c>
      <c r="AC46" s="36">
        <v>0</v>
      </c>
      <c r="AD46" s="36">
        <v>0</v>
      </c>
      <c r="AE46" s="36">
        <v>0</v>
      </c>
      <c r="AF46" s="36">
        <v>0</v>
      </c>
      <c r="AG46" s="36">
        <v>0</v>
      </c>
      <c r="AH46" s="36">
        <v>1</v>
      </c>
      <c r="AI46" s="32"/>
      <c r="AJ46" s="28"/>
      <c r="AK46" s="69" t="s">
        <v>54</v>
      </c>
      <c r="AL46" s="69"/>
      <c r="AM46" s="69"/>
      <c r="AN46" s="69"/>
      <c r="AO46" s="25">
        <f t="shared" si="1"/>
        <v>0</v>
      </c>
      <c r="AP46" s="26">
        <f t="shared" si="2"/>
        <v>0</v>
      </c>
    </row>
    <row r="47" spans="2:42" s="17" customFormat="1" ht="15" customHeight="1">
      <c r="B47" s="18"/>
      <c r="C47" s="76" t="s">
        <v>83</v>
      </c>
      <c r="D47" s="76"/>
      <c r="E47" s="76"/>
      <c r="F47" s="76"/>
      <c r="G47" s="79"/>
      <c r="H47" s="19">
        <f t="shared" si="0"/>
        <v>6033</v>
      </c>
      <c r="I47" s="20">
        <v>3486</v>
      </c>
      <c r="J47" s="19">
        <f t="shared" si="3"/>
        <v>2547</v>
      </c>
      <c r="K47" s="20">
        <v>2</v>
      </c>
      <c r="L47" s="20">
        <v>0</v>
      </c>
      <c r="M47" s="20">
        <v>0</v>
      </c>
      <c r="N47" s="20">
        <v>54</v>
      </c>
      <c r="O47" s="20">
        <v>482</v>
      </c>
      <c r="P47" s="20">
        <v>693</v>
      </c>
      <c r="Q47" s="20">
        <v>22</v>
      </c>
      <c r="R47" s="20">
        <v>87</v>
      </c>
      <c r="S47" s="20">
        <v>0</v>
      </c>
      <c r="T47" s="19">
        <v>1</v>
      </c>
      <c r="U47" s="40"/>
      <c r="V47" s="31">
        <v>90</v>
      </c>
      <c r="W47" s="20">
        <v>4</v>
      </c>
      <c r="X47" s="20">
        <v>22</v>
      </c>
      <c r="Y47" s="20">
        <v>0</v>
      </c>
      <c r="Z47" s="20">
        <v>44</v>
      </c>
      <c r="AA47" s="20">
        <v>393</v>
      </c>
      <c r="AB47" s="20">
        <v>136</v>
      </c>
      <c r="AC47" s="20">
        <v>117</v>
      </c>
      <c r="AD47" s="20">
        <v>120</v>
      </c>
      <c r="AE47" s="20">
        <v>1</v>
      </c>
      <c r="AF47" s="20">
        <v>5</v>
      </c>
      <c r="AG47" s="20">
        <v>9</v>
      </c>
      <c r="AH47" s="20">
        <v>265</v>
      </c>
      <c r="AI47" s="24"/>
      <c r="AJ47" s="76" t="s">
        <v>83</v>
      </c>
      <c r="AK47" s="76"/>
      <c r="AL47" s="76"/>
      <c r="AM47" s="76"/>
      <c r="AN47" s="76"/>
      <c r="AO47" s="25">
        <f t="shared" si="1"/>
        <v>0</v>
      </c>
      <c r="AP47" s="26">
        <f t="shared" si="2"/>
        <v>0</v>
      </c>
    </row>
    <row r="48" spans="2:42" s="27" customFormat="1" ht="12" customHeight="1">
      <c r="B48" s="28"/>
      <c r="C48" s="28"/>
      <c r="D48" s="69" t="s">
        <v>55</v>
      </c>
      <c r="E48" s="69"/>
      <c r="F48" s="69"/>
      <c r="G48" s="78"/>
      <c r="H48" s="19">
        <f t="shared" si="0"/>
        <v>1312</v>
      </c>
      <c r="I48" s="33">
        <v>821</v>
      </c>
      <c r="J48" s="19">
        <f t="shared" si="3"/>
        <v>491</v>
      </c>
      <c r="K48" s="33">
        <v>0</v>
      </c>
      <c r="L48" s="33">
        <v>0</v>
      </c>
      <c r="M48" s="33">
        <v>0</v>
      </c>
      <c r="N48" s="33">
        <v>1</v>
      </c>
      <c r="O48" s="33">
        <v>107</v>
      </c>
      <c r="P48" s="33">
        <v>124</v>
      </c>
      <c r="Q48" s="33">
        <v>5</v>
      </c>
      <c r="R48" s="33">
        <v>25</v>
      </c>
      <c r="S48" s="33">
        <v>0</v>
      </c>
      <c r="T48" s="34">
        <v>0</v>
      </c>
      <c r="U48" s="38"/>
      <c r="V48" s="35">
        <v>17</v>
      </c>
      <c r="W48" s="33">
        <v>1</v>
      </c>
      <c r="X48" s="33">
        <v>3</v>
      </c>
      <c r="Y48" s="33">
        <v>0</v>
      </c>
      <c r="Z48" s="33">
        <v>5</v>
      </c>
      <c r="AA48" s="33">
        <v>88</v>
      </c>
      <c r="AB48" s="33">
        <v>28</v>
      </c>
      <c r="AC48" s="33">
        <v>15</v>
      </c>
      <c r="AD48" s="33">
        <v>20</v>
      </c>
      <c r="AE48" s="33">
        <v>0</v>
      </c>
      <c r="AF48" s="33">
        <v>0</v>
      </c>
      <c r="AG48" s="33">
        <v>0</v>
      </c>
      <c r="AH48" s="33">
        <v>52</v>
      </c>
      <c r="AI48" s="32"/>
      <c r="AJ48" s="28"/>
      <c r="AK48" s="69" t="s">
        <v>55</v>
      </c>
      <c r="AL48" s="69"/>
      <c r="AM48" s="69"/>
      <c r="AN48" s="69"/>
      <c r="AO48" s="25">
        <f t="shared" si="1"/>
        <v>0</v>
      </c>
      <c r="AP48" s="26">
        <f t="shared" si="2"/>
        <v>0</v>
      </c>
    </row>
    <row r="49" spans="2:42" s="27" customFormat="1" ht="12" customHeight="1">
      <c r="B49" s="28"/>
      <c r="C49" s="28"/>
      <c r="D49" s="28"/>
      <c r="E49" s="74" t="s">
        <v>56</v>
      </c>
      <c r="F49" s="69"/>
      <c r="G49" s="78"/>
      <c r="H49" s="19">
        <f t="shared" si="0"/>
        <v>757</v>
      </c>
      <c r="I49" s="37">
        <v>516</v>
      </c>
      <c r="J49" s="19">
        <f t="shared" si="3"/>
        <v>241</v>
      </c>
      <c r="K49" s="37">
        <v>0</v>
      </c>
      <c r="L49" s="37">
        <v>0</v>
      </c>
      <c r="M49" s="37">
        <v>0</v>
      </c>
      <c r="N49" s="37">
        <v>0</v>
      </c>
      <c r="O49" s="37">
        <v>43</v>
      </c>
      <c r="P49" s="37">
        <v>62</v>
      </c>
      <c r="Q49" s="37">
        <v>4</v>
      </c>
      <c r="R49" s="37">
        <v>16</v>
      </c>
      <c r="S49" s="37">
        <v>0</v>
      </c>
      <c r="T49" s="37">
        <v>0</v>
      </c>
      <c r="U49" s="38"/>
      <c r="V49" s="39">
        <v>7</v>
      </c>
      <c r="W49" s="37">
        <v>0</v>
      </c>
      <c r="X49" s="37">
        <v>2</v>
      </c>
      <c r="Y49" s="37">
        <v>0</v>
      </c>
      <c r="Z49" s="37">
        <v>2</v>
      </c>
      <c r="AA49" s="37">
        <v>40</v>
      </c>
      <c r="AB49" s="37">
        <v>16</v>
      </c>
      <c r="AC49" s="37">
        <v>11</v>
      </c>
      <c r="AD49" s="37">
        <v>10</v>
      </c>
      <c r="AE49" s="37">
        <v>0</v>
      </c>
      <c r="AF49" s="37">
        <v>0</v>
      </c>
      <c r="AG49" s="37">
        <v>0</v>
      </c>
      <c r="AH49" s="37">
        <v>28</v>
      </c>
      <c r="AI49" s="43"/>
      <c r="AJ49" s="28"/>
      <c r="AK49" s="28"/>
      <c r="AL49" s="74" t="s">
        <v>56</v>
      </c>
      <c r="AM49" s="69"/>
      <c r="AN49" s="69"/>
      <c r="AO49" s="25">
        <f t="shared" si="1"/>
        <v>0</v>
      </c>
      <c r="AP49" s="26">
        <f t="shared" si="2"/>
        <v>0</v>
      </c>
    </row>
    <row r="50" spans="2:42" s="27" customFormat="1" ht="12" customHeight="1">
      <c r="B50" s="28"/>
      <c r="C50" s="28"/>
      <c r="D50" s="28"/>
      <c r="E50" s="74" t="s">
        <v>57</v>
      </c>
      <c r="F50" s="69"/>
      <c r="G50" s="78"/>
      <c r="H50" s="19">
        <f t="shared" si="0"/>
        <v>272</v>
      </c>
      <c r="I50" s="37">
        <v>162</v>
      </c>
      <c r="J50" s="19">
        <f t="shared" si="3"/>
        <v>110</v>
      </c>
      <c r="K50" s="37">
        <v>0</v>
      </c>
      <c r="L50" s="37">
        <v>0</v>
      </c>
      <c r="M50" s="37">
        <v>0</v>
      </c>
      <c r="N50" s="37">
        <v>0</v>
      </c>
      <c r="O50" s="37">
        <v>24</v>
      </c>
      <c r="P50" s="37">
        <v>37</v>
      </c>
      <c r="Q50" s="37">
        <v>1</v>
      </c>
      <c r="R50" s="37">
        <v>6</v>
      </c>
      <c r="S50" s="37">
        <v>0</v>
      </c>
      <c r="T50" s="37">
        <v>0</v>
      </c>
      <c r="U50" s="38"/>
      <c r="V50" s="39">
        <v>1</v>
      </c>
      <c r="W50" s="37">
        <v>1</v>
      </c>
      <c r="X50" s="37">
        <v>0</v>
      </c>
      <c r="Y50" s="37">
        <v>0</v>
      </c>
      <c r="Z50" s="37">
        <v>0</v>
      </c>
      <c r="AA50" s="37">
        <v>14</v>
      </c>
      <c r="AB50" s="37">
        <v>7</v>
      </c>
      <c r="AC50" s="37">
        <v>1</v>
      </c>
      <c r="AD50" s="37">
        <v>5</v>
      </c>
      <c r="AE50" s="37">
        <v>0</v>
      </c>
      <c r="AF50" s="37">
        <v>0</v>
      </c>
      <c r="AG50" s="37">
        <v>0</v>
      </c>
      <c r="AH50" s="37">
        <v>13</v>
      </c>
      <c r="AI50" s="32"/>
      <c r="AJ50" s="28"/>
      <c r="AK50" s="28"/>
      <c r="AL50" s="74" t="s">
        <v>57</v>
      </c>
      <c r="AM50" s="69"/>
      <c r="AN50" s="69"/>
      <c r="AO50" s="25">
        <f t="shared" si="1"/>
        <v>0</v>
      </c>
      <c r="AP50" s="26">
        <f t="shared" si="2"/>
        <v>0</v>
      </c>
    </row>
    <row r="51" spans="2:42" s="27" customFormat="1" ht="12" customHeight="1">
      <c r="B51" s="28"/>
      <c r="C51" s="28"/>
      <c r="D51" s="28"/>
      <c r="E51" s="74" t="s">
        <v>47</v>
      </c>
      <c r="F51" s="69"/>
      <c r="G51" s="78"/>
      <c r="H51" s="19">
        <f t="shared" si="0"/>
        <v>283</v>
      </c>
      <c r="I51" s="37">
        <v>143</v>
      </c>
      <c r="J51" s="19">
        <f t="shared" si="3"/>
        <v>140</v>
      </c>
      <c r="K51" s="37">
        <v>0</v>
      </c>
      <c r="L51" s="37">
        <v>0</v>
      </c>
      <c r="M51" s="37">
        <v>0</v>
      </c>
      <c r="N51" s="37">
        <v>1</v>
      </c>
      <c r="O51" s="37">
        <v>40</v>
      </c>
      <c r="P51" s="37">
        <v>25</v>
      </c>
      <c r="Q51" s="37">
        <v>0</v>
      </c>
      <c r="R51" s="37">
        <v>3</v>
      </c>
      <c r="S51" s="37">
        <v>0</v>
      </c>
      <c r="T51" s="37">
        <v>0</v>
      </c>
      <c r="U51" s="38"/>
      <c r="V51" s="39">
        <v>9</v>
      </c>
      <c r="W51" s="37">
        <v>0</v>
      </c>
      <c r="X51" s="37">
        <v>1</v>
      </c>
      <c r="Y51" s="37">
        <v>0</v>
      </c>
      <c r="Z51" s="37">
        <v>3</v>
      </c>
      <c r="AA51" s="37">
        <v>34</v>
      </c>
      <c r="AB51" s="37">
        <v>5</v>
      </c>
      <c r="AC51" s="37">
        <v>3</v>
      </c>
      <c r="AD51" s="37">
        <v>5</v>
      </c>
      <c r="AE51" s="37">
        <v>0</v>
      </c>
      <c r="AF51" s="37">
        <v>0</v>
      </c>
      <c r="AG51" s="37">
        <v>0</v>
      </c>
      <c r="AH51" s="37">
        <v>11</v>
      </c>
      <c r="AI51" s="32"/>
      <c r="AJ51" s="28"/>
      <c r="AK51" s="28"/>
      <c r="AL51" s="74" t="s">
        <v>47</v>
      </c>
      <c r="AM51" s="69"/>
      <c r="AN51" s="69"/>
      <c r="AO51" s="25">
        <f t="shared" si="1"/>
        <v>0</v>
      </c>
      <c r="AP51" s="26">
        <f t="shared" si="2"/>
        <v>0</v>
      </c>
    </row>
    <row r="52" spans="2:42" s="27" customFormat="1" ht="12" customHeight="1">
      <c r="B52" s="28"/>
      <c r="C52" s="28"/>
      <c r="D52" s="69" t="s">
        <v>58</v>
      </c>
      <c r="E52" s="69"/>
      <c r="F52" s="69"/>
      <c r="G52" s="78"/>
      <c r="H52" s="19">
        <f t="shared" si="0"/>
        <v>4721</v>
      </c>
      <c r="I52" s="37">
        <v>2665</v>
      </c>
      <c r="J52" s="19">
        <f t="shared" si="3"/>
        <v>2056</v>
      </c>
      <c r="K52" s="37">
        <v>2</v>
      </c>
      <c r="L52" s="37">
        <v>0</v>
      </c>
      <c r="M52" s="37">
        <v>0</v>
      </c>
      <c r="N52" s="37">
        <v>53</v>
      </c>
      <c r="O52" s="37">
        <v>375</v>
      </c>
      <c r="P52" s="37">
        <v>569</v>
      </c>
      <c r="Q52" s="37">
        <v>17</v>
      </c>
      <c r="R52" s="37">
        <v>62</v>
      </c>
      <c r="S52" s="37">
        <v>0</v>
      </c>
      <c r="T52" s="37">
        <v>1</v>
      </c>
      <c r="U52" s="44"/>
      <c r="V52" s="39">
        <v>73</v>
      </c>
      <c r="W52" s="37">
        <v>3</v>
      </c>
      <c r="X52" s="37">
        <v>19</v>
      </c>
      <c r="Y52" s="37">
        <v>0</v>
      </c>
      <c r="Z52" s="37">
        <v>39</v>
      </c>
      <c r="AA52" s="37">
        <v>305</v>
      </c>
      <c r="AB52" s="37">
        <v>108</v>
      </c>
      <c r="AC52" s="37">
        <v>102</v>
      </c>
      <c r="AD52" s="37">
        <v>100</v>
      </c>
      <c r="AE52" s="37">
        <v>1</v>
      </c>
      <c r="AF52" s="37">
        <v>5</v>
      </c>
      <c r="AG52" s="37">
        <v>9</v>
      </c>
      <c r="AH52" s="37">
        <v>213</v>
      </c>
      <c r="AI52" s="32"/>
      <c r="AJ52" s="28"/>
      <c r="AK52" s="69" t="s">
        <v>58</v>
      </c>
      <c r="AL52" s="69"/>
      <c r="AM52" s="69"/>
      <c r="AN52" s="69"/>
      <c r="AO52" s="25">
        <f t="shared" si="1"/>
        <v>0</v>
      </c>
      <c r="AP52" s="26">
        <f t="shared" si="2"/>
        <v>0</v>
      </c>
    </row>
    <row r="53" spans="2:42" s="27" customFormat="1" ht="12" customHeight="1">
      <c r="B53" s="45"/>
      <c r="C53" s="45"/>
      <c r="D53" s="45"/>
      <c r="E53" s="68" t="s">
        <v>44</v>
      </c>
      <c r="F53" s="68"/>
      <c r="G53" s="29" t="s">
        <v>15</v>
      </c>
      <c r="H53" s="19">
        <f t="shared" si="0"/>
        <v>2189</v>
      </c>
      <c r="I53" s="37">
        <v>1243</v>
      </c>
      <c r="J53" s="19">
        <f t="shared" si="3"/>
        <v>946</v>
      </c>
      <c r="K53" s="37">
        <v>1</v>
      </c>
      <c r="L53" s="37">
        <v>0</v>
      </c>
      <c r="M53" s="37">
        <v>0</v>
      </c>
      <c r="N53" s="37">
        <v>34</v>
      </c>
      <c r="O53" s="37">
        <v>185</v>
      </c>
      <c r="P53" s="37">
        <v>183</v>
      </c>
      <c r="Q53" s="37">
        <v>15</v>
      </c>
      <c r="R53" s="37">
        <v>40</v>
      </c>
      <c r="S53" s="37">
        <v>0</v>
      </c>
      <c r="T53" s="37">
        <v>1</v>
      </c>
      <c r="U53" s="38"/>
      <c r="V53" s="39">
        <v>39</v>
      </c>
      <c r="W53" s="37">
        <v>2</v>
      </c>
      <c r="X53" s="37">
        <v>16</v>
      </c>
      <c r="Y53" s="37">
        <v>0</v>
      </c>
      <c r="Z53" s="37">
        <v>20</v>
      </c>
      <c r="AA53" s="37">
        <v>132</v>
      </c>
      <c r="AB53" s="37">
        <v>62</v>
      </c>
      <c r="AC53" s="37">
        <v>57</v>
      </c>
      <c r="AD53" s="37">
        <v>42</v>
      </c>
      <c r="AE53" s="37">
        <v>1</v>
      </c>
      <c r="AF53" s="37">
        <v>5</v>
      </c>
      <c r="AG53" s="37">
        <v>9</v>
      </c>
      <c r="AH53" s="37">
        <v>102</v>
      </c>
      <c r="AI53" s="46"/>
      <c r="AJ53" s="45"/>
      <c r="AK53" s="45"/>
      <c r="AL53" s="68" t="s">
        <v>39</v>
      </c>
      <c r="AM53" s="68"/>
      <c r="AN53" s="28" t="s">
        <v>15</v>
      </c>
      <c r="AO53" s="25">
        <f t="shared" si="1"/>
        <v>0</v>
      </c>
      <c r="AP53" s="26">
        <f t="shared" si="2"/>
        <v>0</v>
      </c>
    </row>
    <row r="54" spans="2:42" s="27" customFormat="1" ht="12" customHeight="1">
      <c r="B54" s="45"/>
      <c r="C54" s="45"/>
      <c r="D54" s="45"/>
      <c r="E54" s="75" t="s">
        <v>39</v>
      </c>
      <c r="F54" s="75"/>
      <c r="G54" s="29" t="s">
        <v>16</v>
      </c>
      <c r="H54" s="19">
        <f t="shared" si="0"/>
        <v>1727</v>
      </c>
      <c r="I54" s="37">
        <v>956</v>
      </c>
      <c r="J54" s="19">
        <f t="shared" si="3"/>
        <v>771</v>
      </c>
      <c r="K54" s="37">
        <v>1</v>
      </c>
      <c r="L54" s="37">
        <v>0</v>
      </c>
      <c r="M54" s="37">
        <v>0</v>
      </c>
      <c r="N54" s="37">
        <v>16</v>
      </c>
      <c r="O54" s="37">
        <v>113</v>
      </c>
      <c r="P54" s="37">
        <v>293</v>
      </c>
      <c r="Q54" s="37">
        <v>1</v>
      </c>
      <c r="R54" s="37">
        <v>12</v>
      </c>
      <c r="S54" s="37">
        <v>0</v>
      </c>
      <c r="T54" s="37">
        <v>0</v>
      </c>
      <c r="U54" s="38"/>
      <c r="V54" s="39">
        <v>22</v>
      </c>
      <c r="W54" s="37">
        <v>1</v>
      </c>
      <c r="X54" s="37">
        <v>2</v>
      </c>
      <c r="Y54" s="37">
        <v>0</v>
      </c>
      <c r="Z54" s="37">
        <v>8</v>
      </c>
      <c r="AA54" s="37">
        <v>115</v>
      </c>
      <c r="AB54" s="37">
        <v>28</v>
      </c>
      <c r="AC54" s="37">
        <v>33</v>
      </c>
      <c r="AD54" s="37">
        <v>42</v>
      </c>
      <c r="AE54" s="37">
        <v>0</v>
      </c>
      <c r="AF54" s="37">
        <v>0</v>
      </c>
      <c r="AG54" s="37">
        <v>0</v>
      </c>
      <c r="AH54" s="37">
        <v>84</v>
      </c>
      <c r="AI54" s="46"/>
      <c r="AJ54" s="45"/>
      <c r="AK54" s="45"/>
      <c r="AL54" s="75" t="s">
        <v>40</v>
      </c>
      <c r="AM54" s="75"/>
      <c r="AN54" s="28" t="s">
        <v>16</v>
      </c>
      <c r="AO54" s="25">
        <f t="shared" si="1"/>
        <v>0</v>
      </c>
      <c r="AP54" s="26">
        <f t="shared" si="2"/>
        <v>0</v>
      </c>
    </row>
    <row r="55" spans="2:42" s="17" customFormat="1" ht="15" customHeight="1">
      <c r="B55" s="47"/>
      <c r="C55" s="76" t="s">
        <v>84</v>
      </c>
      <c r="D55" s="76"/>
      <c r="E55" s="76"/>
      <c r="F55" s="76"/>
      <c r="G55" s="79"/>
      <c r="H55" s="19">
        <f t="shared" si="0"/>
        <v>72689</v>
      </c>
      <c r="I55" s="48">
        <v>48439</v>
      </c>
      <c r="J55" s="19">
        <f t="shared" si="3"/>
        <v>24250</v>
      </c>
      <c r="K55" s="48">
        <v>23</v>
      </c>
      <c r="L55" s="48">
        <v>0</v>
      </c>
      <c r="M55" s="48">
        <v>35</v>
      </c>
      <c r="N55" s="48">
        <v>931</v>
      </c>
      <c r="O55" s="48">
        <v>2712</v>
      </c>
      <c r="P55" s="48">
        <v>2532</v>
      </c>
      <c r="Q55" s="48">
        <v>217</v>
      </c>
      <c r="R55" s="48">
        <v>680</v>
      </c>
      <c r="S55" s="48">
        <v>23</v>
      </c>
      <c r="T55" s="48">
        <v>14</v>
      </c>
      <c r="U55" s="49"/>
      <c r="V55" s="50">
        <v>398</v>
      </c>
      <c r="W55" s="48">
        <v>15</v>
      </c>
      <c r="X55" s="48">
        <v>432</v>
      </c>
      <c r="Y55" s="48">
        <v>10</v>
      </c>
      <c r="Z55" s="48">
        <v>293</v>
      </c>
      <c r="AA55" s="48">
        <v>3442</v>
      </c>
      <c r="AB55" s="48">
        <v>3729</v>
      </c>
      <c r="AC55" s="48">
        <v>1389</v>
      </c>
      <c r="AD55" s="48">
        <v>3966</v>
      </c>
      <c r="AE55" s="48">
        <v>17</v>
      </c>
      <c r="AF55" s="48">
        <v>206</v>
      </c>
      <c r="AG55" s="48">
        <v>321</v>
      </c>
      <c r="AH55" s="48">
        <v>2865</v>
      </c>
      <c r="AI55" s="51"/>
      <c r="AJ55" s="76" t="s">
        <v>84</v>
      </c>
      <c r="AK55" s="76"/>
      <c r="AL55" s="76"/>
      <c r="AM55" s="76"/>
      <c r="AN55" s="76"/>
      <c r="AO55" s="25">
        <f t="shared" si="1"/>
        <v>0</v>
      </c>
      <c r="AP55" s="26">
        <f t="shared" si="2"/>
        <v>0</v>
      </c>
    </row>
    <row r="56" spans="2:42" s="27" customFormat="1" ht="12" customHeight="1">
      <c r="B56" s="45"/>
      <c r="C56" s="45"/>
      <c r="D56" s="68" t="s">
        <v>40</v>
      </c>
      <c r="E56" s="68"/>
      <c r="F56" s="69" t="s">
        <v>41</v>
      </c>
      <c r="G56" s="78"/>
      <c r="H56" s="19">
        <f t="shared" si="0"/>
        <v>52598</v>
      </c>
      <c r="I56" s="37">
        <v>37678</v>
      </c>
      <c r="J56" s="19">
        <f t="shared" si="3"/>
        <v>14920</v>
      </c>
      <c r="K56" s="37">
        <v>7</v>
      </c>
      <c r="L56" s="37">
        <v>0</v>
      </c>
      <c r="M56" s="37">
        <v>15</v>
      </c>
      <c r="N56" s="37">
        <v>505</v>
      </c>
      <c r="O56" s="37">
        <v>1197</v>
      </c>
      <c r="P56" s="37">
        <v>1176</v>
      </c>
      <c r="Q56" s="37">
        <v>69</v>
      </c>
      <c r="R56" s="37">
        <v>302</v>
      </c>
      <c r="S56" s="37">
        <v>13</v>
      </c>
      <c r="T56" s="37">
        <v>2</v>
      </c>
      <c r="U56" s="38"/>
      <c r="V56" s="39">
        <v>160</v>
      </c>
      <c r="W56" s="37">
        <v>6</v>
      </c>
      <c r="X56" s="37">
        <v>195</v>
      </c>
      <c r="Y56" s="37">
        <v>6</v>
      </c>
      <c r="Z56" s="37">
        <v>135</v>
      </c>
      <c r="AA56" s="37">
        <v>2206</v>
      </c>
      <c r="AB56" s="37">
        <v>2590</v>
      </c>
      <c r="AC56" s="37">
        <v>789</v>
      </c>
      <c r="AD56" s="37">
        <v>3350</v>
      </c>
      <c r="AE56" s="37">
        <v>9</v>
      </c>
      <c r="AF56" s="37">
        <v>116</v>
      </c>
      <c r="AG56" s="37">
        <v>186</v>
      </c>
      <c r="AH56" s="37">
        <v>1886</v>
      </c>
      <c r="AI56" s="46"/>
      <c r="AJ56" s="45"/>
      <c r="AK56" s="68" t="s">
        <v>40</v>
      </c>
      <c r="AL56" s="68"/>
      <c r="AM56" s="69" t="s">
        <v>41</v>
      </c>
      <c r="AN56" s="69"/>
      <c r="AO56" s="25">
        <f t="shared" si="1"/>
        <v>0</v>
      </c>
      <c r="AP56" s="26">
        <f t="shared" si="2"/>
        <v>0</v>
      </c>
    </row>
    <row r="57" spans="2:42" s="27" customFormat="1" ht="12" customHeight="1">
      <c r="B57" s="45"/>
      <c r="C57" s="45"/>
      <c r="D57" s="68" t="s">
        <v>39</v>
      </c>
      <c r="E57" s="68"/>
      <c r="F57" s="69" t="s">
        <v>59</v>
      </c>
      <c r="G57" s="78"/>
      <c r="H57" s="19">
        <f t="shared" si="0"/>
        <v>2547</v>
      </c>
      <c r="I57" s="37">
        <v>996</v>
      </c>
      <c r="J57" s="19">
        <f t="shared" si="3"/>
        <v>1551</v>
      </c>
      <c r="K57" s="37">
        <v>1</v>
      </c>
      <c r="L57" s="37">
        <v>0</v>
      </c>
      <c r="M57" s="37">
        <v>3</v>
      </c>
      <c r="N57" s="37">
        <v>26</v>
      </c>
      <c r="O57" s="37">
        <v>314</v>
      </c>
      <c r="P57" s="37">
        <v>296</v>
      </c>
      <c r="Q57" s="37">
        <v>27</v>
      </c>
      <c r="R57" s="37">
        <v>65</v>
      </c>
      <c r="S57" s="37">
        <v>0</v>
      </c>
      <c r="T57" s="37">
        <v>4</v>
      </c>
      <c r="U57" s="38"/>
      <c r="V57" s="39">
        <v>46</v>
      </c>
      <c r="W57" s="37">
        <v>3</v>
      </c>
      <c r="X57" s="37">
        <v>24</v>
      </c>
      <c r="Y57" s="37">
        <v>0</v>
      </c>
      <c r="Z57" s="37">
        <v>25</v>
      </c>
      <c r="AA57" s="37">
        <v>266</v>
      </c>
      <c r="AB57" s="37">
        <v>84</v>
      </c>
      <c r="AC57" s="37">
        <v>82</v>
      </c>
      <c r="AD57" s="37">
        <v>86</v>
      </c>
      <c r="AE57" s="37">
        <v>0</v>
      </c>
      <c r="AF57" s="37">
        <v>2</v>
      </c>
      <c r="AG57" s="37">
        <v>4</v>
      </c>
      <c r="AH57" s="37">
        <v>193</v>
      </c>
      <c r="AI57" s="46"/>
      <c r="AJ57" s="45"/>
      <c r="AK57" s="68" t="s">
        <v>39</v>
      </c>
      <c r="AL57" s="68"/>
      <c r="AM57" s="69" t="s">
        <v>59</v>
      </c>
      <c r="AN57" s="69"/>
      <c r="AO57" s="25">
        <f t="shared" si="1"/>
        <v>0</v>
      </c>
      <c r="AP57" s="26">
        <f t="shared" si="2"/>
        <v>0</v>
      </c>
    </row>
    <row r="58" spans="2:42" s="27" customFormat="1" ht="12" customHeight="1">
      <c r="B58" s="45"/>
      <c r="C58" s="45"/>
      <c r="D58" s="68" t="s">
        <v>39</v>
      </c>
      <c r="E58" s="68"/>
      <c r="F58" s="69" t="s">
        <v>17</v>
      </c>
      <c r="G58" s="78"/>
      <c r="H58" s="19">
        <f t="shared" si="0"/>
        <v>5601</v>
      </c>
      <c r="I58" s="37">
        <v>3124</v>
      </c>
      <c r="J58" s="19">
        <f t="shared" si="3"/>
        <v>2477</v>
      </c>
      <c r="K58" s="37">
        <v>3</v>
      </c>
      <c r="L58" s="37">
        <v>0</v>
      </c>
      <c r="M58" s="37">
        <v>5</v>
      </c>
      <c r="N58" s="37">
        <v>133</v>
      </c>
      <c r="O58" s="37">
        <v>366</v>
      </c>
      <c r="P58" s="37">
        <v>254</v>
      </c>
      <c r="Q58" s="37">
        <v>40</v>
      </c>
      <c r="R58" s="37">
        <v>103</v>
      </c>
      <c r="S58" s="37">
        <v>2</v>
      </c>
      <c r="T58" s="37">
        <v>1</v>
      </c>
      <c r="U58" s="38"/>
      <c r="V58" s="39">
        <v>67</v>
      </c>
      <c r="W58" s="37">
        <v>3</v>
      </c>
      <c r="X58" s="37">
        <v>98</v>
      </c>
      <c r="Y58" s="37">
        <v>2</v>
      </c>
      <c r="Z58" s="37">
        <v>42</v>
      </c>
      <c r="AA58" s="37">
        <v>274</v>
      </c>
      <c r="AB58" s="37">
        <v>447</v>
      </c>
      <c r="AC58" s="37">
        <v>182</v>
      </c>
      <c r="AD58" s="37">
        <v>134</v>
      </c>
      <c r="AE58" s="37">
        <v>2</v>
      </c>
      <c r="AF58" s="37">
        <v>32</v>
      </c>
      <c r="AG58" s="37">
        <v>59</v>
      </c>
      <c r="AH58" s="37">
        <v>228</v>
      </c>
      <c r="AI58" s="46"/>
      <c r="AJ58" s="45"/>
      <c r="AK58" s="68" t="s">
        <v>42</v>
      </c>
      <c r="AL58" s="68"/>
      <c r="AM58" s="69" t="s">
        <v>17</v>
      </c>
      <c r="AN58" s="69"/>
      <c r="AO58" s="25">
        <f t="shared" si="1"/>
        <v>0</v>
      </c>
      <c r="AP58" s="26">
        <f t="shared" si="2"/>
        <v>0</v>
      </c>
    </row>
    <row r="59" spans="2:42" s="27" customFormat="1" ht="12" customHeight="1">
      <c r="B59" s="45"/>
      <c r="C59" s="45"/>
      <c r="D59" s="68" t="s">
        <v>42</v>
      </c>
      <c r="E59" s="68"/>
      <c r="F59" s="69" t="s">
        <v>43</v>
      </c>
      <c r="G59" s="78"/>
      <c r="H59" s="19">
        <f t="shared" si="0"/>
        <v>413</v>
      </c>
      <c r="I59" s="37">
        <v>137</v>
      </c>
      <c r="J59" s="19">
        <f t="shared" si="3"/>
        <v>276</v>
      </c>
      <c r="K59" s="37">
        <v>0</v>
      </c>
      <c r="L59" s="37">
        <v>0</v>
      </c>
      <c r="M59" s="37">
        <v>0</v>
      </c>
      <c r="N59" s="37">
        <v>9</v>
      </c>
      <c r="O59" s="37">
        <v>79</v>
      </c>
      <c r="P59" s="37">
        <v>40</v>
      </c>
      <c r="Q59" s="37">
        <v>9</v>
      </c>
      <c r="R59" s="37">
        <v>18</v>
      </c>
      <c r="S59" s="37">
        <v>0</v>
      </c>
      <c r="T59" s="37">
        <v>1</v>
      </c>
      <c r="U59" s="38"/>
      <c r="V59" s="39">
        <v>9</v>
      </c>
      <c r="W59" s="37">
        <v>0</v>
      </c>
      <c r="X59" s="37">
        <v>4</v>
      </c>
      <c r="Y59" s="37">
        <v>0</v>
      </c>
      <c r="Z59" s="37">
        <v>5</v>
      </c>
      <c r="AA59" s="37">
        <v>35</v>
      </c>
      <c r="AB59" s="37">
        <v>27</v>
      </c>
      <c r="AC59" s="37">
        <v>14</v>
      </c>
      <c r="AD59" s="37">
        <v>3</v>
      </c>
      <c r="AE59" s="37">
        <v>0</v>
      </c>
      <c r="AF59" s="37">
        <v>0</v>
      </c>
      <c r="AG59" s="37">
        <v>0</v>
      </c>
      <c r="AH59" s="37">
        <v>23</v>
      </c>
      <c r="AI59" s="46"/>
      <c r="AJ59" s="45"/>
      <c r="AK59" s="68" t="s">
        <v>42</v>
      </c>
      <c r="AL59" s="68"/>
      <c r="AM59" s="69" t="s">
        <v>43</v>
      </c>
      <c r="AN59" s="69"/>
      <c r="AO59" s="25">
        <f t="shared" si="1"/>
        <v>0</v>
      </c>
      <c r="AP59" s="26">
        <f t="shared" si="2"/>
        <v>0</v>
      </c>
    </row>
    <row r="60" spans="2:42" s="27" customFormat="1" ht="12" customHeight="1">
      <c r="B60" s="45"/>
      <c r="C60" s="45"/>
      <c r="D60" s="68" t="s">
        <v>42</v>
      </c>
      <c r="E60" s="68"/>
      <c r="F60" s="72" t="s">
        <v>104</v>
      </c>
      <c r="G60" s="77"/>
      <c r="H60" s="19">
        <f t="shared" si="0"/>
        <v>107</v>
      </c>
      <c r="I60" s="37">
        <v>48</v>
      </c>
      <c r="J60" s="19">
        <f t="shared" si="3"/>
        <v>59</v>
      </c>
      <c r="K60" s="37">
        <v>0</v>
      </c>
      <c r="L60" s="37">
        <v>0</v>
      </c>
      <c r="M60" s="37">
        <v>0</v>
      </c>
      <c r="N60" s="37">
        <v>4</v>
      </c>
      <c r="O60" s="37">
        <v>13</v>
      </c>
      <c r="P60" s="37">
        <v>9</v>
      </c>
      <c r="Q60" s="37">
        <v>1</v>
      </c>
      <c r="R60" s="37">
        <v>2</v>
      </c>
      <c r="S60" s="37">
        <v>0</v>
      </c>
      <c r="T60" s="37">
        <v>0</v>
      </c>
      <c r="U60" s="38"/>
      <c r="V60" s="39">
        <v>4</v>
      </c>
      <c r="W60" s="37">
        <v>0</v>
      </c>
      <c r="X60" s="37">
        <v>0</v>
      </c>
      <c r="Y60" s="37">
        <v>0</v>
      </c>
      <c r="Z60" s="37">
        <v>2</v>
      </c>
      <c r="AA60" s="37">
        <v>11</v>
      </c>
      <c r="AB60" s="37">
        <v>3</v>
      </c>
      <c r="AC60" s="37">
        <v>3</v>
      </c>
      <c r="AD60" s="37">
        <v>2</v>
      </c>
      <c r="AE60" s="37">
        <v>0</v>
      </c>
      <c r="AF60" s="37">
        <v>0</v>
      </c>
      <c r="AG60" s="37">
        <v>0</v>
      </c>
      <c r="AH60" s="37">
        <v>5</v>
      </c>
      <c r="AI60" s="46"/>
      <c r="AJ60" s="45"/>
      <c r="AK60" s="68" t="s">
        <v>42</v>
      </c>
      <c r="AL60" s="68"/>
      <c r="AM60" s="72" t="s">
        <v>104</v>
      </c>
      <c r="AN60" s="72"/>
      <c r="AO60" s="25">
        <f t="shared" si="1"/>
        <v>0</v>
      </c>
      <c r="AP60" s="26">
        <f t="shared" si="2"/>
        <v>0</v>
      </c>
    </row>
    <row r="61" spans="2:42" s="27" customFormat="1" ht="12" customHeight="1">
      <c r="B61" s="45"/>
      <c r="C61" s="45"/>
      <c r="D61" s="68" t="s">
        <v>42</v>
      </c>
      <c r="E61" s="68"/>
      <c r="F61" s="69" t="s">
        <v>18</v>
      </c>
      <c r="G61" s="78"/>
      <c r="H61" s="19">
        <f t="shared" si="0"/>
        <v>2989</v>
      </c>
      <c r="I61" s="37">
        <v>1948</v>
      </c>
      <c r="J61" s="19">
        <f t="shared" si="3"/>
        <v>1041</v>
      </c>
      <c r="K61" s="37">
        <v>1</v>
      </c>
      <c r="L61" s="37">
        <v>0</v>
      </c>
      <c r="M61" s="37">
        <v>2</v>
      </c>
      <c r="N61" s="37">
        <v>49</v>
      </c>
      <c r="O61" s="37">
        <v>126</v>
      </c>
      <c r="P61" s="37">
        <v>58</v>
      </c>
      <c r="Q61" s="37">
        <v>14</v>
      </c>
      <c r="R61" s="37">
        <v>45</v>
      </c>
      <c r="S61" s="37">
        <v>1</v>
      </c>
      <c r="T61" s="37">
        <v>1</v>
      </c>
      <c r="U61" s="38"/>
      <c r="V61" s="39">
        <v>15</v>
      </c>
      <c r="W61" s="37">
        <v>1</v>
      </c>
      <c r="X61" s="37">
        <v>36</v>
      </c>
      <c r="Y61" s="37">
        <v>2</v>
      </c>
      <c r="Z61" s="37">
        <v>15</v>
      </c>
      <c r="AA61" s="37">
        <v>82</v>
      </c>
      <c r="AB61" s="37">
        <v>224</v>
      </c>
      <c r="AC61" s="37">
        <v>74</v>
      </c>
      <c r="AD61" s="37">
        <v>158</v>
      </c>
      <c r="AE61" s="37">
        <v>1</v>
      </c>
      <c r="AF61" s="37">
        <v>9</v>
      </c>
      <c r="AG61" s="37">
        <v>25</v>
      </c>
      <c r="AH61" s="37">
        <v>102</v>
      </c>
      <c r="AI61" s="46"/>
      <c r="AJ61" s="45"/>
      <c r="AK61" s="68" t="s">
        <v>44</v>
      </c>
      <c r="AL61" s="68"/>
      <c r="AM61" s="69" t="s">
        <v>18</v>
      </c>
      <c r="AN61" s="69"/>
      <c r="AO61" s="25">
        <f t="shared" si="1"/>
        <v>0</v>
      </c>
      <c r="AP61" s="26">
        <f t="shared" si="2"/>
        <v>0</v>
      </c>
    </row>
    <row r="62" spans="2:42" s="27" customFormat="1" ht="12" customHeight="1" thickBot="1">
      <c r="B62" s="52"/>
      <c r="C62" s="52"/>
      <c r="D62" s="70" t="s">
        <v>44</v>
      </c>
      <c r="E62" s="70"/>
      <c r="F62" s="71" t="s">
        <v>19</v>
      </c>
      <c r="G62" s="73"/>
      <c r="H62" s="19">
        <f t="shared" si="0"/>
        <v>5864</v>
      </c>
      <c r="I62" s="53">
        <v>2926</v>
      </c>
      <c r="J62" s="19">
        <f t="shared" si="3"/>
        <v>2938</v>
      </c>
      <c r="K62" s="53">
        <v>4</v>
      </c>
      <c r="L62" s="53">
        <v>0</v>
      </c>
      <c r="M62" s="53">
        <v>9</v>
      </c>
      <c r="N62" s="53">
        <v>155</v>
      </c>
      <c r="O62" s="53">
        <v>440</v>
      </c>
      <c r="P62" s="53">
        <v>492</v>
      </c>
      <c r="Q62" s="53">
        <v>37</v>
      </c>
      <c r="R62" s="53">
        <v>104</v>
      </c>
      <c r="S62" s="53">
        <v>5</v>
      </c>
      <c r="T62" s="53">
        <v>4</v>
      </c>
      <c r="U62" s="38"/>
      <c r="V62" s="54">
        <v>76</v>
      </c>
      <c r="W62" s="53">
        <v>2</v>
      </c>
      <c r="X62" s="53">
        <v>60</v>
      </c>
      <c r="Y62" s="53">
        <v>0</v>
      </c>
      <c r="Z62" s="53">
        <v>50</v>
      </c>
      <c r="AA62" s="53">
        <v>428</v>
      </c>
      <c r="AB62" s="53">
        <v>275</v>
      </c>
      <c r="AC62" s="53">
        <v>185</v>
      </c>
      <c r="AD62" s="53">
        <v>190</v>
      </c>
      <c r="AE62" s="53">
        <v>3</v>
      </c>
      <c r="AF62" s="53">
        <v>41</v>
      </c>
      <c r="AG62" s="53">
        <v>44</v>
      </c>
      <c r="AH62" s="53">
        <v>334</v>
      </c>
      <c r="AI62" s="55"/>
      <c r="AJ62" s="52"/>
      <c r="AK62" s="70" t="s">
        <v>39</v>
      </c>
      <c r="AL62" s="70"/>
      <c r="AM62" s="71" t="s">
        <v>19</v>
      </c>
      <c r="AN62" s="71"/>
      <c r="AO62" s="25">
        <f t="shared" si="1"/>
        <v>0</v>
      </c>
      <c r="AP62" s="26">
        <f t="shared" si="2"/>
        <v>0</v>
      </c>
    </row>
    <row r="63" spans="1:40" s="2" customFormat="1" ht="12.75" customHeight="1">
      <c r="A63" s="1"/>
      <c r="B63" s="88" t="s">
        <v>60</v>
      </c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56"/>
      <c r="V63" s="66" t="s">
        <v>91</v>
      </c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</row>
    <row r="64" spans="8:40" ht="12.75" customHeight="1">
      <c r="H64" s="57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67" t="s">
        <v>88</v>
      </c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</row>
    <row r="65" spans="8:34" ht="9">
      <c r="H65" s="57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</row>
    <row r="66" spans="7:40" ht="9">
      <c r="G66" s="58" t="s">
        <v>92</v>
      </c>
      <c r="H66" s="58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9"/>
      <c r="AJ66" s="59"/>
      <c r="AK66" s="59"/>
      <c r="AL66" s="59"/>
      <c r="AM66" s="59"/>
      <c r="AN66" s="59"/>
    </row>
    <row r="67" spans="7:40" ht="9">
      <c r="G67" s="58" t="s">
        <v>93</v>
      </c>
      <c r="H67" s="60">
        <f>SUM(H8,H21,H28,H32,H47,H55)-H7</f>
        <v>0</v>
      </c>
      <c r="I67" s="60">
        <f aca="true" t="shared" si="5" ref="I67:AH67">SUM(I8,I21,I28,I32,I47,I55)-I7</f>
        <v>0</v>
      </c>
      <c r="J67" s="60">
        <f t="shared" si="5"/>
        <v>0</v>
      </c>
      <c r="K67" s="60">
        <f t="shared" si="5"/>
        <v>0</v>
      </c>
      <c r="L67" s="60">
        <f t="shared" si="5"/>
        <v>0</v>
      </c>
      <c r="M67" s="60">
        <f t="shared" si="5"/>
        <v>0</v>
      </c>
      <c r="N67" s="60">
        <f t="shared" si="5"/>
        <v>0</v>
      </c>
      <c r="O67" s="60">
        <f t="shared" si="5"/>
        <v>0</v>
      </c>
      <c r="P67" s="60">
        <f t="shared" si="5"/>
        <v>0</v>
      </c>
      <c r="Q67" s="60">
        <f t="shared" si="5"/>
        <v>0</v>
      </c>
      <c r="R67" s="60">
        <f t="shared" si="5"/>
        <v>0</v>
      </c>
      <c r="S67" s="60">
        <f t="shared" si="5"/>
        <v>0</v>
      </c>
      <c r="T67" s="60">
        <f t="shared" si="5"/>
        <v>0</v>
      </c>
      <c r="U67" s="60"/>
      <c r="V67" s="60">
        <f t="shared" si="5"/>
        <v>0</v>
      </c>
      <c r="W67" s="60">
        <f t="shared" si="5"/>
        <v>0</v>
      </c>
      <c r="X67" s="60">
        <f t="shared" si="5"/>
        <v>0</v>
      </c>
      <c r="Y67" s="60">
        <f t="shared" si="5"/>
        <v>0</v>
      </c>
      <c r="Z67" s="60">
        <f t="shared" si="5"/>
        <v>0</v>
      </c>
      <c r="AA67" s="60">
        <f t="shared" si="5"/>
        <v>0</v>
      </c>
      <c r="AB67" s="60">
        <f t="shared" si="5"/>
        <v>0</v>
      </c>
      <c r="AC67" s="60">
        <f t="shared" si="5"/>
        <v>0</v>
      </c>
      <c r="AD67" s="60">
        <f t="shared" si="5"/>
        <v>0</v>
      </c>
      <c r="AE67" s="60"/>
      <c r="AF67" s="60">
        <f t="shared" si="5"/>
        <v>0</v>
      </c>
      <c r="AG67" s="60">
        <f t="shared" si="5"/>
        <v>0</v>
      </c>
      <c r="AH67" s="60">
        <f t="shared" si="5"/>
        <v>0</v>
      </c>
      <c r="AI67" s="61"/>
      <c r="AJ67" s="61"/>
      <c r="AK67" s="61"/>
      <c r="AL67" s="61"/>
      <c r="AM67" s="61"/>
      <c r="AN67" s="61"/>
    </row>
    <row r="68" spans="7:34" ht="9">
      <c r="G68" s="58" t="s">
        <v>94</v>
      </c>
      <c r="H68" s="60">
        <f>SUM(H9,H14,H19,H20)-H8</f>
        <v>0</v>
      </c>
      <c r="I68" s="60">
        <f aca="true" t="shared" si="6" ref="I68:AH68">SUM(I9,I14,I19,I20)-I8</f>
        <v>0</v>
      </c>
      <c r="J68" s="60">
        <f t="shared" si="6"/>
        <v>0</v>
      </c>
      <c r="K68" s="60">
        <f t="shared" si="6"/>
        <v>0</v>
      </c>
      <c r="L68" s="60">
        <f t="shared" si="6"/>
        <v>0</v>
      </c>
      <c r="M68" s="60">
        <f t="shared" si="6"/>
        <v>0</v>
      </c>
      <c r="N68" s="60">
        <f t="shared" si="6"/>
        <v>0</v>
      </c>
      <c r="O68" s="60">
        <f t="shared" si="6"/>
        <v>0</v>
      </c>
      <c r="P68" s="60">
        <f t="shared" si="6"/>
        <v>0</v>
      </c>
      <c r="Q68" s="60">
        <f t="shared" si="6"/>
        <v>0</v>
      </c>
      <c r="R68" s="60">
        <f t="shared" si="6"/>
        <v>0</v>
      </c>
      <c r="S68" s="60">
        <f t="shared" si="6"/>
        <v>0</v>
      </c>
      <c r="T68" s="60">
        <f t="shared" si="6"/>
        <v>0</v>
      </c>
      <c r="U68" s="60"/>
      <c r="V68" s="60">
        <f t="shared" si="6"/>
        <v>0</v>
      </c>
      <c r="W68" s="60">
        <f t="shared" si="6"/>
        <v>0</v>
      </c>
      <c r="X68" s="60">
        <f t="shared" si="6"/>
        <v>0</v>
      </c>
      <c r="Y68" s="60">
        <f t="shared" si="6"/>
        <v>0</v>
      </c>
      <c r="Z68" s="60">
        <f t="shared" si="6"/>
        <v>0</v>
      </c>
      <c r="AA68" s="60">
        <f t="shared" si="6"/>
        <v>0</v>
      </c>
      <c r="AB68" s="60">
        <f t="shared" si="6"/>
        <v>0</v>
      </c>
      <c r="AC68" s="60">
        <f t="shared" si="6"/>
        <v>0</v>
      </c>
      <c r="AD68" s="60">
        <f t="shared" si="6"/>
        <v>0</v>
      </c>
      <c r="AE68" s="60"/>
      <c r="AF68" s="60">
        <f t="shared" si="6"/>
        <v>0</v>
      </c>
      <c r="AG68" s="60">
        <f t="shared" si="6"/>
        <v>0</v>
      </c>
      <c r="AH68" s="60">
        <f t="shared" si="6"/>
        <v>0</v>
      </c>
    </row>
    <row r="69" spans="7:34" ht="9">
      <c r="G69" s="58" t="s">
        <v>2</v>
      </c>
      <c r="H69" s="60">
        <f>SUM(H10:H13)-H9</f>
        <v>0</v>
      </c>
      <c r="I69" s="60">
        <f aca="true" t="shared" si="7" ref="I69:AH69">SUM(I10:I13)-I9</f>
        <v>0</v>
      </c>
      <c r="J69" s="60">
        <f t="shared" si="7"/>
        <v>0</v>
      </c>
      <c r="K69" s="60">
        <f t="shared" si="7"/>
        <v>0</v>
      </c>
      <c r="L69" s="60">
        <f t="shared" si="7"/>
        <v>0</v>
      </c>
      <c r="M69" s="60">
        <f t="shared" si="7"/>
        <v>0</v>
      </c>
      <c r="N69" s="60">
        <f t="shared" si="7"/>
        <v>0</v>
      </c>
      <c r="O69" s="60">
        <f t="shared" si="7"/>
        <v>0</v>
      </c>
      <c r="P69" s="60">
        <f t="shared" si="7"/>
        <v>0</v>
      </c>
      <c r="Q69" s="60">
        <f t="shared" si="7"/>
        <v>0</v>
      </c>
      <c r="R69" s="60">
        <f t="shared" si="7"/>
        <v>0</v>
      </c>
      <c r="S69" s="60">
        <f t="shared" si="7"/>
        <v>0</v>
      </c>
      <c r="T69" s="60">
        <f t="shared" si="7"/>
        <v>0</v>
      </c>
      <c r="U69" s="60"/>
      <c r="V69" s="60">
        <f t="shared" si="7"/>
        <v>0</v>
      </c>
      <c r="W69" s="60">
        <f t="shared" si="7"/>
        <v>0</v>
      </c>
      <c r="X69" s="60">
        <f t="shared" si="7"/>
        <v>0</v>
      </c>
      <c r="Y69" s="60">
        <f t="shared" si="7"/>
        <v>0</v>
      </c>
      <c r="Z69" s="60">
        <f t="shared" si="7"/>
        <v>0</v>
      </c>
      <c r="AA69" s="60">
        <f t="shared" si="7"/>
        <v>0</v>
      </c>
      <c r="AB69" s="60">
        <f t="shared" si="7"/>
        <v>0</v>
      </c>
      <c r="AC69" s="60">
        <f t="shared" si="7"/>
        <v>0</v>
      </c>
      <c r="AD69" s="60">
        <f t="shared" si="7"/>
        <v>0</v>
      </c>
      <c r="AE69" s="60"/>
      <c r="AF69" s="60">
        <f t="shared" si="7"/>
        <v>0</v>
      </c>
      <c r="AG69" s="60">
        <f t="shared" si="7"/>
        <v>0</v>
      </c>
      <c r="AH69" s="60">
        <f t="shared" si="7"/>
        <v>0</v>
      </c>
    </row>
    <row r="70" spans="7:34" ht="9">
      <c r="G70" s="58" t="s">
        <v>95</v>
      </c>
      <c r="H70" s="60">
        <f>SUM(H15:H18)-H14</f>
        <v>0</v>
      </c>
      <c r="I70" s="60">
        <f aca="true" t="shared" si="8" ref="I70:AH70">SUM(I15:I18)-I14</f>
        <v>0</v>
      </c>
      <c r="J70" s="60">
        <f t="shared" si="8"/>
        <v>0</v>
      </c>
      <c r="K70" s="60">
        <f t="shared" si="8"/>
        <v>0</v>
      </c>
      <c r="L70" s="60">
        <f t="shared" si="8"/>
        <v>0</v>
      </c>
      <c r="M70" s="60">
        <f t="shared" si="8"/>
        <v>0</v>
      </c>
      <c r="N70" s="60">
        <f t="shared" si="8"/>
        <v>0</v>
      </c>
      <c r="O70" s="60">
        <f t="shared" si="8"/>
        <v>0</v>
      </c>
      <c r="P70" s="60">
        <f t="shared" si="8"/>
        <v>0</v>
      </c>
      <c r="Q70" s="60">
        <f t="shared" si="8"/>
        <v>0</v>
      </c>
      <c r="R70" s="60">
        <f t="shared" si="8"/>
        <v>0</v>
      </c>
      <c r="S70" s="60">
        <f t="shared" si="8"/>
        <v>0</v>
      </c>
      <c r="T70" s="60">
        <f t="shared" si="8"/>
        <v>0</v>
      </c>
      <c r="U70" s="60"/>
      <c r="V70" s="60">
        <f t="shared" si="8"/>
        <v>0</v>
      </c>
      <c r="W70" s="60">
        <f t="shared" si="8"/>
        <v>0</v>
      </c>
      <c r="X70" s="60">
        <f t="shared" si="8"/>
        <v>0</v>
      </c>
      <c r="Y70" s="60">
        <f t="shared" si="8"/>
        <v>0</v>
      </c>
      <c r="Z70" s="60">
        <f t="shared" si="8"/>
        <v>0</v>
      </c>
      <c r="AA70" s="60">
        <f t="shared" si="8"/>
        <v>0</v>
      </c>
      <c r="AB70" s="60">
        <f t="shared" si="8"/>
        <v>0</v>
      </c>
      <c r="AC70" s="60">
        <f t="shared" si="8"/>
        <v>0</v>
      </c>
      <c r="AD70" s="60">
        <f t="shared" si="8"/>
        <v>0</v>
      </c>
      <c r="AE70" s="60"/>
      <c r="AF70" s="60">
        <f t="shared" si="8"/>
        <v>0</v>
      </c>
      <c r="AG70" s="60">
        <f t="shared" si="8"/>
        <v>0</v>
      </c>
      <c r="AH70" s="60">
        <f t="shared" si="8"/>
        <v>0</v>
      </c>
    </row>
    <row r="71" spans="7:34" ht="9">
      <c r="G71" s="58" t="s">
        <v>96</v>
      </c>
      <c r="H71" s="60">
        <f>SUM(H22:H24,H26:H27)-H21</f>
        <v>0</v>
      </c>
      <c r="I71" s="60">
        <f aca="true" t="shared" si="9" ref="I71:AH71">SUM(I22:I24,I26:I27)-I21</f>
        <v>0</v>
      </c>
      <c r="J71" s="60">
        <f t="shared" si="9"/>
        <v>0</v>
      </c>
      <c r="K71" s="60">
        <f t="shared" si="9"/>
        <v>0</v>
      </c>
      <c r="L71" s="60">
        <f t="shared" si="9"/>
        <v>0</v>
      </c>
      <c r="M71" s="60">
        <f t="shared" si="9"/>
        <v>0</v>
      </c>
      <c r="N71" s="60">
        <f t="shared" si="9"/>
        <v>0</v>
      </c>
      <c r="O71" s="60">
        <f t="shared" si="9"/>
        <v>0</v>
      </c>
      <c r="P71" s="60">
        <f t="shared" si="9"/>
        <v>0</v>
      </c>
      <c r="Q71" s="60">
        <f t="shared" si="9"/>
        <v>0</v>
      </c>
      <c r="R71" s="60">
        <f t="shared" si="9"/>
        <v>0</v>
      </c>
      <c r="S71" s="60">
        <f t="shared" si="9"/>
        <v>0</v>
      </c>
      <c r="T71" s="60">
        <f t="shared" si="9"/>
        <v>0</v>
      </c>
      <c r="U71" s="60"/>
      <c r="V71" s="60">
        <f t="shared" si="9"/>
        <v>0</v>
      </c>
      <c r="W71" s="60">
        <f t="shared" si="9"/>
        <v>0</v>
      </c>
      <c r="X71" s="60">
        <f t="shared" si="9"/>
        <v>0</v>
      </c>
      <c r="Y71" s="60">
        <f t="shared" si="9"/>
        <v>0</v>
      </c>
      <c r="Z71" s="60">
        <f t="shared" si="9"/>
        <v>0</v>
      </c>
      <c r="AA71" s="60">
        <f t="shared" si="9"/>
        <v>0</v>
      </c>
      <c r="AB71" s="60">
        <f t="shared" si="9"/>
        <v>0</v>
      </c>
      <c r="AC71" s="60">
        <f t="shared" si="9"/>
        <v>0</v>
      </c>
      <c r="AD71" s="60">
        <f t="shared" si="9"/>
        <v>0</v>
      </c>
      <c r="AE71" s="60"/>
      <c r="AF71" s="60">
        <f t="shared" si="9"/>
        <v>0</v>
      </c>
      <c r="AG71" s="60">
        <f t="shared" si="9"/>
        <v>0</v>
      </c>
      <c r="AH71" s="60">
        <f t="shared" si="9"/>
        <v>0</v>
      </c>
    </row>
    <row r="72" spans="7:34" ht="9">
      <c r="G72" s="58" t="s">
        <v>97</v>
      </c>
      <c r="H72" s="60">
        <f aca="true" t="shared" si="10" ref="H72:T72">SUM(H29:H31)-H28</f>
        <v>0</v>
      </c>
      <c r="I72" s="60">
        <f t="shared" si="10"/>
        <v>0</v>
      </c>
      <c r="J72" s="60">
        <f t="shared" si="10"/>
        <v>0</v>
      </c>
      <c r="K72" s="60">
        <f t="shared" si="10"/>
        <v>0</v>
      </c>
      <c r="L72" s="60">
        <f t="shared" si="10"/>
        <v>0</v>
      </c>
      <c r="M72" s="60">
        <f t="shared" si="10"/>
        <v>0</v>
      </c>
      <c r="N72" s="60">
        <f t="shared" si="10"/>
        <v>0</v>
      </c>
      <c r="O72" s="60">
        <f t="shared" si="10"/>
        <v>0</v>
      </c>
      <c r="P72" s="60">
        <f t="shared" si="10"/>
        <v>0</v>
      </c>
      <c r="Q72" s="60">
        <f t="shared" si="10"/>
        <v>0</v>
      </c>
      <c r="R72" s="60">
        <f t="shared" si="10"/>
        <v>0</v>
      </c>
      <c r="S72" s="60">
        <f t="shared" si="10"/>
        <v>0</v>
      </c>
      <c r="T72" s="60">
        <f t="shared" si="10"/>
        <v>0</v>
      </c>
      <c r="U72" s="60"/>
      <c r="V72" s="60">
        <f aca="true" t="shared" si="11" ref="V72:AD72">SUM(V29:V31)-V28</f>
        <v>0</v>
      </c>
      <c r="W72" s="60">
        <f t="shared" si="11"/>
        <v>0</v>
      </c>
      <c r="X72" s="60">
        <f t="shared" si="11"/>
        <v>0</v>
      </c>
      <c r="Y72" s="60">
        <f t="shared" si="11"/>
        <v>0</v>
      </c>
      <c r="Z72" s="60">
        <f t="shared" si="11"/>
        <v>0</v>
      </c>
      <c r="AA72" s="60">
        <f t="shared" si="11"/>
        <v>0</v>
      </c>
      <c r="AB72" s="60">
        <f t="shared" si="11"/>
        <v>0</v>
      </c>
      <c r="AC72" s="60">
        <f t="shared" si="11"/>
        <v>0</v>
      </c>
      <c r="AD72" s="60">
        <f t="shared" si="11"/>
        <v>0</v>
      </c>
      <c r="AE72" s="60"/>
      <c r="AF72" s="60">
        <f>SUM(AF29:AF31)-AF28</f>
        <v>0</v>
      </c>
      <c r="AG72" s="60">
        <f>SUM(AG29:AG31)-AG28</f>
        <v>0</v>
      </c>
      <c r="AH72" s="60">
        <f>SUM(AH29:AH31)-AH28</f>
        <v>0</v>
      </c>
    </row>
    <row r="73" spans="7:34" ht="9">
      <c r="G73" s="58" t="s">
        <v>98</v>
      </c>
      <c r="H73" s="60">
        <f>SUM(H33:H34,H37,H43,H45:H46)-H32</f>
        <v>0</v>
      </c>
      <c r="I73" s="60">
        <f aca="true" t="shared" si="12" ref="I73:AH73">SUM(I33:I34,I37,I43,I45:I46)-I32</f>
        <v>0</v>
      </c>
      <c r="J73" s="60">
        <f t="shared" si="12"/>
        <v>0</v>
      </c>
      <c r="K73" s="60">
        <f t="shared" si="12"/>
        <v>0</v>
      </c>
      <c r="L73" s="60">
        <f t="shared" si="12"/>
        <v>0</v>
      </c>
      <c r="M73" s="60">
        <f t="shared" si="12"/>
        <v>0</v>
      </c>
      <c r="N73" s="60">
        <f t="shared" si="12"/>
        <v>0</v>
      </c>
      <c r="O73" s="60">
        <f t="shared" si="12"/>
        <v>0</v>
      </c>
      <c r="P73" s="60">
        <f t="shared" si="12"/>
        <v>0</v>
      </c>
      <c r="Q73" s="60">
        <f t="shared" si="12"/>
        <v>0</v>
      </c>
      <c r="R73" s="60">
        <f t="shared" si="12"/>
        <v>0</v>
      </c>
      <c r="S73" s="60">
        <f t="shared" si="12"/>
        <v>0</v>
      </c>
      <c r="T73" s="60">
        <f t="shared" si="12"/>
        <v>0</v>
      </c>
      <c r="U73" s="60"/>
      <c r="V73" s="60">
        <f t="shared" si="12"/>
        <v>0</v>
      </c>
      <c r="W73" s="60">
        <f t="shared" si="12"/>
        <v>0</v>
      </c>
      <c r="X73" s="60">
        <f t="shared" si="12"/>
        <v>0</v>
      </c>
      <c r="Y73" s="60">
        <f t="shared" si="12"/>
        <v>0</v>
      </c>
      <c r="Z73" s="60">
        <f t="shared" si="12"/>
        <v>0</v>
      </c>
      <c r="AA73" s="60">
        <f t="shared" si="12"/>
        <v>0</v>
      </c>
      <c r="AB73" s="60">
        <f t="shared" si="12"/>
        <v>0</v>
      </c>
      <c r="AC73" s="60">
        <f t="shared" si="12"/>
        <v>0</v>
      </c>
      <c r="AD73" s="60">
        <f t="shared" si="12"/>
        <v>0</v>
      </c>
      <c r="AE73" s="60"/>
      <c r="AF73" s="60">
        <f t="shared" si="12"/>
        <v>0</v>
      </c>
      <c r="AG73" s="60">
        <f t="shared" si="12"/>
        <v>0</v>
      </c>
      <c r="AH73" s="60">
        <f t="shared" si="12"/>
        <v>0</v>
      </c>
    </row>
    <row r="74" spans="7:34" ht="9">
      <c r="G74" s="58" t="s">
        <v>99</v>
      </c>
      <c r="H74" s="60">
        <f>SUM(H35:H36)-H34</f>
        <v>0</v>
      </c>
      <c r="I74" s="60">
        <f aca="true" t="shared" si="13" ref="I74:AH74">SUM(I35:I36)-I34</f>
        <v>0</v>
      </c>
      <c r="J74" s="60">
        <f t="shared" si="13"/>
        <v>0</v>
      </c>
      <c r="K74" s="60">
        <f t="shared" si="13"/>
        <v>0</v>
      </c>
      <c r="L74" s="60">
        <f t="shared" si="13"/>
        <v>0</v>
      </c>
      <c r="M74" s="60">
        <f t="shared" si="13"/>
        <v>0</v>
      </c>
      <c r="N74" s="60">
        <f t="shared" si="13"/>
        <v>0</v>
      </c>
      <c r="O74" s="60">
        <f t="shared" si="13"/>
        <v>0</v>
      </c>
      <c r="P74" s="60">
        <f t="shared" si="13"/>
        <v>0</v>
      </c>
      <c r="Q74" s="60">
        <f t="shared" si="13"/>
        <v>0</v>
      </c>
      <c r="R74" s="60">
        <f t="shared" si="13"/>
        <v>0</v>
      </c>
      <c r="S74" s="60">
        <f t="shared" si="13"/>
        <v>0</v>
      </c>
      <c r="T74" s="60">
        <f t="shared" si="13"/>
        <v>0</v>
      </c>
      <c r="U74" s="60"/>
      <c r="V74" s="60">
        <f t="shared" si="13"/>
        <v>0</v>
      </c>
      <c r="W74" s="60">
        <f t="shared" si="13"/>
        <v>0</v>
      </c>
      <c r="X74" s="60">
        <f t="shared" si="13"/>
        <v>0</v>
      </c>
      <c r="Y74" s="60">
        <f t="shared" si="13"/>
        <v>0</v>
      </c>
      <c r="Z74" s="60">
        <f t="shared" si="13"/>
        <v>0</v>
      </c>
      <c r="AA74" s="60">
        <f t="shared" si="13"/>
        <v>0</v>
      </c>
      <c r="AB74" s="60">
        <f t="shared" si="13"/>
        <v>0</v>
      </c>
      <c r="AC74" s="60">
        <f t="shared" si="13"/>
        <v>0</v>
      </c>
      <c r="AD74" s="60">
        <f t="shared" si="13"/>
        <v>0</v>
      </c>
      <c r="AE74" s="60"/>
      <c r="AF74" s="60">
        <f t="shared" si="13"/>
        <v>0</v>
      </c>
      <c r="AG74" s="60">
        <f t="shared" si="13"/>
        <v>0</v>
      </c>
      <c r="AH74" s="60">
        <f t="shared" si="13"/>
        <v>0</v>
      </c>
    </row>
    <row r="75" spans="7:34" ht="9">
      <c r="G75" s="58" t="s">
        <v>100</v>
      </c>
      <c r="H75" s="60">
        <f>SUM(H38:H42)-H37</f>
        <v>0</v>
      </c>
      <c r="I75" s="60">
        <f aca="true" t="shared" si="14" ref="I75:AH75">SUM(I38:I42)-I37</f>
        <v>0</v>
      </c>
      <c r="J75" s="60">
        <f t="shared" si="14"/>
        <v>0</v>
      </c>
      <c r="K75" s="60">
        <f t="shared" si="14"/>
        <v>0</v>
      </c>
      <c r="L75" s="60">
        <f t="shared" si="14"/>
        <v>0</v>
      </c>
      <c r="M75" s="60">
        <f t="shared" si="14"/>
        <v>0</v>
      </c>
      <c r="N75" s="60">
        <f t="shared" si="14"/>
        <v>0</v>
      </c>
      <c r="O75" s="60">
        <f t="shared" si="14"/>
        <v>0</v>
      </c>
      <c r="P75" s="60">
        <f t="shared" si="14"/>
        <v>0</v>
      </c>
      <c r="Q75" s="60">
        <f t="shared" si="14"/>
        <v>0</v>
      </c>
      <c r="R75" s="60">
        <f t="shared" si="14"/>
        <v>0</v>
      </c>
      <c r="S75" s="60">
        <f t="shared" si="14"/>
        <v>0</v>
      </c>
      <c r="T75" s="60">
        <f t="shared" si="14"/>
        <v>0</v>
      </c>
      <c r="U75" s="60"/>
      <c r="V75" s="60">
        <f t="shared" si="14"/>
        <v>0</v>
      </c>
      <c r="W75" s="60">
        <f t="shared" si="14"/>
        <v>0</v>
      </c>
      <c r="X75" s="60">
        <f t="shared" si="14"/>
        <v>0</v>
      </c>
      <c r="Y75" s="60">
        <f t="shared" si="14"/>
        <v>0</v>
      </c>
      <c r="Z75" s="60">
        <f t="shared" si="14"/>
        <v>0</v>
      </c>
      <c r="AA75" s="60">
        <f t="shared" si="14"/>
        <v>0</v>
      </c>
      <c r="AB75" s="60">
        <f t="shared" si="14"/>
        <v>0</v>
      </c>
      <c r="AC75" s="60">
        <f t="shared" si="14"/>
        <v>0</v>
      </c>
      <c r="AD75" s="60">
        <f t="shared" si="14"/>
        <v>0</v>
      </c>
      <c r="AE75" s="60"/>
      <c r="AF75" s="60">
        <f t="shared" si="14"/>
        <v>0</v>
      </c>
      <c r="AG75" s="60">
        <f t="shared" si="14"/>
        <v>0</v>
      </c>
      <c r="AH75" s="60">
        <f t="shared" si="14"/>
        <v>0</v>
      </c>
    </row>
    <row r="76" spans="7:34" ht="9">
      <c r="G76" s="58" t="s">
        <v>101</v>
      </c>
      <c r="H76" s="60">
        <f>SUM(H49:H51)-H48</f>
        <v>0</v>
      </c>
      <c r="I76" s="60">
        <f aca="true" t="shared" si="15" ref="I76:AH76">SUM(I49:I51)-I48</f>
        <v>0</v>
      </c>
      <c r="J76" s="60">
        <f t="shared" si="15"/>
        <v>0</v>
      </c>
      <c r="K76" s="60">
        <f t="shared" si="15"/>
        <v>0</v>
      </c>
      <c r="L76" s="60">
        <f t="shared" si="15"/>
        <v>0</v>
      </c>
      <c r="M76" s="60">
        <f t="shared" si="15"/>
        <v>0</v>
      </c>
      <c r="N76" s="60">
        <f t="shared" si="15"/>
        <v>0</v>
      </c>
      <c r="O76" s="60">
        <f t="shared" si="15"/>
        <v>0</v>
      </c>
      <c r="P76" s="60">
        <f t="shared" si="15"/>
        <v>0</v>
      </c>
      <c r="Q76" s="60">
        <f t="shared" si="15"/>
        <v>0</v>
      </c>
      <c r="R76" s="60">
        <f t="shared" si="15"/>
        <v>0</v>
      </c>
      <c r="S76" s="60">
        <f t="shared" si="15"/>
        <v>0</v>
      </c>
      <c r="T76" s="60">
        <f t="shared" si="15"/>
        <v>0</v>
      </c>
      <c r="U76" s="60"/>
      <c r="V76" s="60">
        <f t="shared" si="15"/>
        <v>0</v>
      </c>
      <c r="W76" s="60">
        <f t="shared" si="15"/>
        <v>0</v>
      </c>
      <c r="X76" s="60">
        <f t="shared" si="15"/>
        <v>0</v>
      </c>
      <c r="Y76" s="60">
        <f t="shared" si="15"/>
        <v>0</v>
      </c>
      <c r="Z76" s="60">
        <f t="shared" si="15"/>
        <v>0</v>
      </c>
      <c r="AA76" s="60">
        <f t="shared" si="15"/>
        <v>0</v>
      </c>
      <c r="AB76" s="60">
        <f t="shared" si="15"/>
        <v>0</v>
      </c>
      <c r="AC76" s="60">
        <f t="shared" si="15"/>
        <v>0</v>
      </c>
      <c r="AD76" s="60">
        <f t="shared" si="15"/>
        <v>0</v>
      </c>
      <c r="AE76" s="60"/>
      <c r="AF76" s="60">
        <f t="shared" si="15"/>
        <v>0</v>
      </c>
      <c r="AG76" s="60">
        <f t="shared" si="15"/>
        <v>0</v>
      </c>
      <c r="AH76" s="60">
        <f t="shared" si="15"/>
        <v>0</v>
      </c>
    </row>
    <row r="77" spans="8:13" ht="9">
      <c r="H77" s="28"/>
      <c r="I77" s="42"/>
      <c r="J77" s="42"/>
      <c r="K77" s="28"/>
      <c r="L77" s="42"/>
      <c r="M77" s="42"/>
    </row>
    <row r="78" spans="8:13" ht="9">
      <c r="H78" s="62"/>
      <c r="I78" s="62"/>
      <c r="J78" s="62"/>
      <c r="K78" s="62"/>
      <c r="L78" s="62"/>
      <c r="M78" s="62"/>
    </row>
    <row r="80" spans="8:13" ht="9">
      <c r="H80" s="62"/>
      <c r="I80" s="62"/>
      <c r="J80" s="62"/>
      <c r="K80" s="62"/>
      <c r="L80" s="62"/>
      <c r="M80" s="62"/>
    </row>
    <row r="81" spans="8:13" ht="9">
      <c r="H81" s="62"/>
      <c r="I81" s="62"/>
      <c r="J81" s="62"/>
      <c r="K81" s="62"/>
      <c r="L81" s="62"/>
      <c r="M81" s="62"/>
    </row>
    <row r="82" spans="8:13" ht="9">
      <c r="H82" s="63"/>
      <c r="I82" s="63"/>
      <c r="J82" s="63"/>
      <c r="K82" s="63"/>
      <c r="L82" s="63"/>
      <c r="M82" s="63"/>
    </row>
    <row r="83" spans="8:13" ht="9">
      <c r="H83" s="63"/>
      <c r="I83" s="63"/>
      <c r="J83" s="63"/>
      <c r="K83" s="63"/>
      <c r="L83" s="63"/>
      <c r="M83" s="63"/>
    </row>
    <row r="84" spans="8:13" ht="9">
      <c r="H84" s="63"/>
      <c r="I84" s="63"/>
      <c r="J84" s="63"/>
      <c r="K84" s="63"/>
      <c r="L84" s="63"/>
      <c r="M84" s="63"/>
    </row>
    <row r="85" spans="8:13" ht="9">
      <c r="H85" s="63"/>
      <c r="I85" s="63"/>
      <c r="J85" s="63"/>
      <c r="K85" s="63"/>
      <c r="L85" s="63"/>
      <c r="M85" s="63"/>
    </row>
    <row r="86" spans="8:13" ht="9">
      <c r="H86" s="62"/>
      <c r="I86" s="62"/>
      <c r="J86" s="62"/>
      <c r="K86" s="62"/>
      <c r="L86" s="62"/>
      <c r="M86" s="62"/>
    </row>
    <row r="87" spans="8:13" ht="9">
      <c r="H87" s="63"/>
      <c r="I87" s="63"/>
      <c r="J87" s="63"/>
      <c r="K87" s="63"/>
      <c r="L87" s="63"/>
      <c r="M87" s="63"/>
    </row>
    <row r="88" spans="8:13" ht="9">
      <c r="H88" s="63"/>
      <c r="I88" s="63"/>
      <c r="J88" s="63"/>
      <c r="K88" s="63"/>
      <c r="L88" s="63"/>
      <c r="M88" s="63"/>
    </row>
    <row r="89" spans="8:13" ht="9">
      <c r="H89" s="63"/>
      <c r="I89" s="63"/>
      <c r="J89" s="63"/>
      <c r="K89" s="63"/>
      <c r="L89" s="63"/>
      <c r="M89" s="63"/>
    </row>
    <row r="90" spans="8:13" ht="9">
      <c r="H90" s="63"/>
      <c r="I90" s="63"/>
      <c r="J90" s="63"/>
      <c r="K90" s="63"/>
      <c r="L90" s="63"/>
      <c r="M90" s="63"/>
    </row>
    <row r="91" spans="8:13" ht="9">
      <c r="H91" s="63"/>
      <c r="I91" s="63"/>
      <c r="J91" s="63"/>
      <c r="K91" s="63"/>
      <c r="L91" s="63"/>
      <c r="M91" s="63"/>
    </row>
    <row r="92" spans="8:13" ht="9">
      <c r="H92" s="63"/>
      <c r="I92" s="63"/>
      <c r="J92" s="63"/>
      <c r="K92" s="63"/>
      <c r="L92" s="63"/>
      <c r="M92" s="63"/>
    </row>
    <row r="93" spans="8:13" ht="9">
      <c r="H93" s="62"/>
      <c r="I93" s="62"/>
      <c r="J93" s="62"/>
      <c r="K93" s="62"/>
      <c r="L93" s="62"/>
      <c r="M93" s="62"/>
    </row>
    <row r="94" spans="8:13" ht="9">
      <c r="H94" s="63"/>
      <c r="I94" s="63"/>
      <c r="J94" s="63"/>
      <c r="K94" s="63"/>
      <c r="L94" s="63"/>
      <c r="M94" s="63"/>
    </row>
    <row r="95" spans="8:13" ht="9">
      <c r="H95" s="63"/>
      <c r="I95" s="63"/>
      <c r="J95" s="63"/>
      <c r="K95" s="63"/>
      <c r="L95" s="63"/>
      <c r="M95" s="63"/>
    </row>
    <row r="96" spans="8:13" ht="9">
      <c r="H96" s="63"/>
      <c r="I96" s="63"/>
      <c r="J96" s="63"/>
      <c r="K96" s="63"/>
      <c r="L96" s="63"/>
      <c r="M96" s="63"/>
    </row>
    <row r="97" spans="8:13" ht="9">
      <c r="H97" s="63"/>
      <c r="I97" s="63"/>
      <c r="J97" s="63"/>
      <c r="K97" s="63"/>
      <c r="L97" s="63"/>
      <c r="M97" s="63"/>
    </row>
    <row r="98" spans="8:13" ht="9">
      <c r="H98" s="63"/>
      <c r="I98" s="63"/>
      <c r="J98" s="63"/>
      <c r="K98" s="63"/>
      <c r="L98" s="63"/>
      <c r="M98" s="63"/>
    </row>
    <row r="99" spans="8:13" ht="9">
      <c r="H99" s="63"/>
      <c r="I99" s="63"/>
      <c r="J99" s="63"/>
      <c r="K99" s="63"/>
      <c r="L99" s="63"/>
      <c r="M99" s="63"/>
    </row>
    <row r="100" spans="8:13" ht="9">
      <c r="H100" s="62"/>
      <c r="I100" s="62"/>
      <c r="J100" s="62"/>
      <c r="K100" s="62"/>
      <c r="L100" s="62"/>
      <c r="M100" s="62"/>
    </row>
    <row r="101" spans="8:13" ht="9">
      <c r="H101" s="63"/>
      <c r="I101" s="63"/>
      <c r="J101" s="63"/>
      <c r="K101" s="63"/>
      <c r="L101" s="63"/>
      <c r="M101" s="63"/>
    </row>
    <row r="102" spans="8:13" ht="9">
      <c r="H102" s="63"/>
      <c r="I102" s="63"/>
      <c r="J102" s="63"/>
      <c r="K102" s="63"/>
      <c r="L102" s="63"/>
      <c r="M102" s="63"/>
    </row>
    <row r="103" spans="8:13" ht="9">
      <c r="H103" s="63"/>
      <c r="I103" s="63"/>
      <c r="J103" s="63"/>
      <c r="K103" s="63"/>
      <c r="L103" s="63"/>
      <c r="M103" s="63"/>
    </row>
    <row r="104" spans="8:13" ht="9">
      <c r="H104" s="62"/>
      <c r="I104" s="62"/>
      <c r="J104" s="62"/>
      <c r="K104" s="62"/>
      <c r="L104" s="62"/>
      <c r="M104" s="62"/>
    </row>
    <row r="105" spans="8:13" ht="9">
      <c r="H105" s="63"/>
      <c r="I105" s="63"/>
      <c r="J105" s="63"/>
      <c r="K105" s="63"/>
      <c r="L105" s="63"/>
      <c r="M105" s="63"/>
    </row>
    <row r="106" spans="8:13" ht="9">
      <c r="H106" s="63"/>
      <c r="I106" s="63"/>
      <c r="J106" s="63"/>
      <c r="K106" s="63"/>
      <c r="L106" s="63"/>
      <c r="M106" s="63"/>
    </row>
    <row r="107" spans="8:13" ht="9">
      <c r="H107" s="63"/>
      <c r="I107" s="63"/>
      <c r="J107" s="63"/>
      <c r="K107" s="63"/>
      <c r="L107" s="63"/>
      <c r="M107" s="63"/>
    </row>
    <row r="108" spans="8:13" ht="9">
      <c r="H108" s="63"/>
      <c r="I108" s="63"/>
      <c r="J108" s="63"/>
      <c r="K108" s="63"/>
      <c r="L108" s="63"/>
      <c r="M108" s="63"/>
    </row>
    <row r="109" spans="8:13" ht="9">
      <c r="H109" s="63"/>
      <c r="I109" s="63"/>
      <c r="J109" s="63"/>
      <c r="K109" s="63"/>
      <c r="L109" s="63"/>
      <c r="M109" s="63"/>
    </row>
    <row r="110" spans="8:13" ht="9">
      <c r="H110" s="63"/>
      <c r="I110" s="63"/>
      <c r="J110" s="63"/>
      <c r="K110" s="63"/>
      <c r="L110" s="63"/>
      <c r="M110" s="63"/>
    </row>
    <row r="111" spans="8:13" ht="9">
      <c r="H111" s="63"/>
      <c r="I111" s="63"/>
      <c r="J111" s="63"/>
      <c r="K111" s="63"/>
      <c r="L111" s="63"/>
      <c r="M111" s="63"/>
    </row>
    <row r="112" spans="8:13" ht="9">
      <c r="H112" s="63"/>
      <c r="I112" s="63"/>
      <c r="J112" s="63"/>
      <c r="K112" s="63"/>
      <c r="L112" s="63"/>
      <c r="M112" s="63"/>
    </row>
    <row r="113" spans="8:13" ht="9">
      <c r="H113" s="63"/>
      <c r="I113" s="63"/>
      <c r="J113" s="63"/>
      <c r="K113" s="63"/>
      <c r="L113" s="63"/>
      <c r="M113" s="63"/>
    </row>
    <row r="114" spans="8:13" ht="9">
      <c r="H114" s="63"/>
      <c r="I114" s="63"/>
      <c r="J114" s="63"/>
      <c r="K114" s="63"/>
      <c r="L114" s="63"/>
      <c r="M114" s="63"/>
    </row>
    <row r="115" spans="8:13" ht="9">
      <c r="H115" s="63"/>
      <c r="I115" s="63"/>
      <c r="J115" s="63"/>
      <c r="K115" s="63"/>
      <c r="L115" s="63"/>
      <c r="M115" s="63"/>
    </row>
    <row r="116" spans="8:13" ht="9">
      <c r="H116" s="62"/>
      <c r="I116" s="62"/>
      <c r="J116" s="62"/>
      <c r="K116" s="62"/>
      <c r="L116" s="62"/>
      <c r="M116" s="62"/>
    </row>
    <row r="117" spans="8:13" ht="9">
      <c r="H117" s="63"/>
      <c r="I117" s="63"/>
      <c r="J117" s="63"/>
      <c r="K117" s="63"/>
      <c r="L117" s="63"/>
      <c r="M117" s="63"/>
    </row>
    <row r="118" spans="8:13" ht="9">
      <c r="H118" s="63"/>
      <c r="I118" s="63"/>
      <c r="J118" s="63"/>
      <c r="K118" s="63"/>
      <c r="L118" s="63"/>
      <c r="M118" s="63"/>
    </row>
    <row r="119" spans="8:13" ht="9">
      <c r="H119" s="63"/>
      <c r="I119" s="63"/>
      <c r="J119" s="63"/>
      <c r="K119" s="63"/>
      <c r="L119" s="63"/>
      <c r="M119" s="63"/>
    </row>
    <row r="120" spans="8:13" ht="9">
      <c r="H120" s="63"/>
      <c r="I120" s="63"/>
      <c r="J120" s="63"/>
      <c r="K120" s="63"/>
      <c r="L120" s="63"/>
      <c r="M120" s="63"/>
    </row>
    <row r="121" spans="8:13" ht="9">
      <c r="H121" s="63"/>
      <c r="I121" s="63"/>
      <c r="J121" s="63"/>
      <c r="K121" s="63"/>
      <c r="L121" s="63"/>
      <c r="M121" s="63"/>
    </row>
    <row r="122" spans="8:13" ht="9">
      <c r="H122" s="63"/>
      <c r="I122" s="63"/>
      <c r="J122" s="63"/>
      <c r="K122" s="63"/>
      <c r="L122" s="63"/>
      <c r="M122" s="63"/>
    </row>
    <row r="123" spans="8:13" ht="9">
      <c r="H123" s="63"/>
      <c r="I123" s="63"/>
      <c r="J123" s="63"/>
      <c r="K123" s="63"/>
      <c r="L123" s="63"/>
      <c r="M123" s="63"/>
    </row>
    <row r="124" spans="8:13" ht="9">
      <c r="H124" s="63"/>
      <c r="I124" s="63"/>
      <c r="J124" s="63"/>
      <c r="K124" s="63"/>
      <c r="L124" s="63"/>
      <c r="M124" s="63"/>
    </row>
    <row r="125" spans="8:13" ht="9">
      <c r="H125" s="63"/>
      <c r="I125" s="63"/>
      <c r="J125" s="63"/>
      <c r="K125" s="63"/>
      <c r="L125" s="63"/>
      <c r="M125" s="63"/>
    </row>
    <row r="126" spans="8:13" ht="9">
      <c r="H126" s="63"/>
      <c r="I126" s="63"/>
      <c r="J126" s="63"/>
      <c r="K126" s="63"/>
      <c r="L126" s="63"/>
      <c r="M126" s="63"/>
    </row>
    <row r="127" spans="8:13" ht="9">
      <c r="H127" s="63"/>
      <c r="I127" s="63"/>
      <c r="J127" s="63"/>
      <c r="K127" s="63"/>
      <c r="L127" s="63"/>
      <c r="M127" s="63"/>
    </row>
    <row r="128" spans="8:13" ht="9">
      <c r="H128" s="63"/>
      <c r="I128" s="63"/>
      <c r="J128" s="63"/>
      <c r="K128" s="63"/>
      <c r="L128" s="63"/>
      <c r="M128" s="63"/>
    </row>
  </sheetData>
  <sheetProtection/>
  <mergeCells count="142">
    <mergeCell ref="AA5:AH5"/>
    <mergeCell ref="B4:G6"/>
    <mergeCell ref="K4:T4"/>
    <mergeCell ref="V4:AH4"/>
    <mergeCell ref="H4:H6"/>
    <mergeCell ref="I4:I6"/>
    <mergeCell ref="J4:J6"/>
    <mergeCell ref="B7:G7"/>
    <mergeCell ref="C8:G8"/>
    <mergeCell ref="D9:G9"/>
    <mergeCell ref="O5:T5"/>
    <mergeCell ref="V5:Z5"/>
    <mergeCell ref="K5:N5"/>
    <mergeCell ref="D14:G14"/>
    <mergeCell ref="E15:G15"/>
    <mergeCell ref="E16:G16"/>
    <mergeCell ref="E17:G17"/>
    <mergeCell ref="E10:G10"/>
    <mergeCell ref="E11:G11"/>
    <mergeCell ref="E12:G12"/>
    <mergeCell ref="E13:G13"/>
    <mergeCell ref="D22:G22"/>
    <mergeCell ref="D23:G23"/>
    <mergeCell ref="D24:G24"/>
    <mergeCell ref="E25:F25"/>
    <mergeCell ref="E18:G18"/>
    <mergeCell ref="D19:G19"/>
    <mergeCell ref="D20:G20"/>
    <mergeCell ref="C21:G21"/>
    <mergeCell ref="D30:G30"/>
    <mergeCell ref="D31:G31"/>
    <mergeCell ref="C32:G32"/>
    <mergeCell ref="D33:G33"/>
    <mergeCell ref="D26:G26"/>
    <mergeCell ref="D27:G27"/>
    <mergeCell ref="C28:G28"/>
    <mergeCell ref="D29:G29"/>
    <mergeCell ref="D52:G52"/>
    <mergeCell ref="E53:F53"/>
    <mergeCell ref="D46:G46"/>
    <mergeCell ref="E49:G49"/>
    <mergeCell ref="E50:G50"/>
    <mergeCell ref="E51:G51"/>
    <mergeCell ref="C47:G47"/>
    <mergeCell ref="D48:G48"/>
    <mergeCell ref="AL12:AN12"/>
    <mergeCell ref="AL13:AN13"/>
    <mergeCell ref="AK14:AN14"/>
    <mergeCell ref="D56:E56"/>
    <mergeCell ref="D34:G34"/>
    <mergeCell ref="E35:G35"/>
    <mergeCell ref="E36:G36"/>
    <mergeCell ref="D37:G37"/>
    <mergeCell ref="E38:G38"/>
    <mergeCell ref="E39:G39"/>
    <mergeCell ref="AL15:AN15"/>
    <mergeCell ref="AL16:AN16"/>
    <mergeCell ref="AL17:AN17"/>
    <mergeCell ref="AL18:AN18"/>
    <mergeCell ref="B63:T63"/>
    <mergeCell ref="AI7:AN7"/>
    <mergeCell ref="AJ8:AN8"/>
    <mergeCell ref="AK9:AN9"/>
    <mergeCell ref="AL10:AN10"/>
    <mergeCell ref="AL11:AN11"/>
    <mergeCell ref="AK23:AN23"/>
    <mergeCell ref="AK24:AN24"/>
    <mergeCell ref="AL25:AM25"/>
    <mergeCell ref="AK26:AN26"/>
    <mergeCell ref="AK19:AN19"/>
    <mergeCell ref="AK20:AN20"/>
    <mergeCell ref="AJ21:AN21"/>
    <mergeCell ref="AK22:AN22"/>
    <mergeCell ref="AK31:AN31"/>
    <mergeCell ref="AJ32:AN32"/>
    <mergeCell ref="AK33:AN33"/>
    <mergeCell ref="AK34:AN34"/>
    <mergeCell ref="AK27:AN27"/>
    <mergeCell ref="AJ28:AN28"/>
    <mergeCell ref="AK29:AN29"/>
    <mergeCell ref="AK30:AN30"/>
    <mergeCell ref="AL39:AN39"/>
    <mergeCell ref="AL40:AN40"/>
    <mergeCell ref="AL41:AN41"/>
    <mergeCell ref="AL42:AN42"/>
    <mergeCell ref="AL35:AN35"/>
    <mergeCell ref="AL36:AN36"/>
    <mergeCell ref="AK37:AN37"/>
    <mergeCell ref="AL38:AN38"/>
    <mergeCell ref="E44:F44"/>
    <mergeCell ref="AI4:AN6"/>
    <mergeCell ref="AK56:AL56"/>
    <mergeCell ref="AM56:AN56"/>
    <mergeCell ref="AJ47:AN47"/>
    <mergeCell ref="AK48:AN48"/>
    <mergeCell ref="AK43:AN43"/>
    <mergeCell ref="AK45:AN45"/>
    <mergeCell ref="AK46:AN46"/>
    <mergeCell ref="AL44:AM44"/>
    <mergeCell ref="F56:G56"/>
    <mergeCell ref="D57:E57"/>
    <mergeCell ref="F57:G57"/>
    <mergeCell ref="E40:G40"/>
    <mergeCell ref="E41:G41"/>
    <mergeCell ref="E54:F54"/>
    <mergeCell ref="C55:G55"/>
    <mergeCell ref="D43:G43"/>
    <mergeCell ref="D45:G45"/>
    <mergeCell ref="E42:G42"/>
    <mergeCell ref="F60:G60"/>
    <mergeCell ref="D61:E61"/>
    <mergeCell ref="F61:G61"/>
    <mergeCell ref="D58:E58"/>
    <mergeCell ref="F58:G58"/>
    <mergeCell ref="D59:E59"/>
    <mergeCell ref="F59:G59"/>
    <mergeCell ref="D62:E62"/>
    <mergeCell ref="F62:G62"/>
    <mergeCell ref="AL49:AN49"/>
    <mergeCell ref="AL50:AN50"/>
    <mergeCell ref="AL51:AN51"/>
    <mergeCell ref="AK52:AN52"/>
    <mergeCell ref="AL53:AM53"/>
    <mergeCell ref="AL54:AM54"/>
    <mergeCell ref="AJ55:AN55"/>
    <mergeCell ref="D60:E60"/>
    <mergeCell ref="AK60:AL60"/>
    <mergeCell ref="AM60:AN60"/>
    <mergeCell ref="AK57:AL57"/>
    <mergeCell ref="AM57:AN57"/>
    <mergeCell ref="AK58:AL58"/>
    <mergeCell ref="AM58:AN58"/>
    <mergeCell ref="H2:S2"/>
    <mergeCell ref="W2:AH2"/>
    <mergeCell ref="V63:AN63"/>
    <mergeCell ref="V64:AN64"/>
    <mergeCell ref="AK61:AL61"/>
    <mergeCell ref="AM61:AN61"/>
    <mergeCell ref="AK62:AL62"/>
    <mergeCell ref="AM62:AN62"/>
    <mergeCell ref="AK59:AL59"/>
    <mergeCell ref="AM59:AN59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2022-07-28T02:34:58Z</dcterms:created>
  <dcterms:modified xsi:type="dcterms:W3CDTF">2022-07-28T02:34:58Z</dcterms:modified>
  <cp:category/>
  <cp:version/>
  <cp:contentType/>
  <cp:contentStatus/>
</cp:coreProperties>
</file>