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'01'!$B$2:$Q$65</definedName>
  </definedNames>
  <calcPr fullCalcOnLoad="1"/>
</workbook>
</file>

<file path=xl/sharedStrings.xml><?xml version="1.0" encoding="utf-8"?>
<sst xmlns="http://schemas.openxmlformats.org/spreadsheetml/2006/main" count="91" uniqueCount="82">
  <si>
    <t>総数</t>
  </si>
  <si>
    <t>北海道</t>
  </si>
  <si>
    <t>札幌</t>
  </si>
  <si>
    <t>函館</t>
  </si>
  <si>
    <t>旭川</t>
  </si>
  <si>
    <t>釧路</t>
  </si>
  <si>
    <t>北見</t>
  </si>
  <si>
    <t>東北管区</t>
  </si>
  <si>
    <t>青森</t>
  </si>
  <si>
    <t>岩手</t>
  </si>
  <si>
    <t>宮城</t>
  </si>
  <si>
    <t>秋田</t>
  </si>
  <si>
    <t>山形</t>
  </si>
  <si>
    <t>福島</t>
  </si>
  <si>
    <t>警視庁</t>
  </si>
  <si>
    <t>関東管区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</si>
  <si>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</si>
  <si>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</si>
  <si>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</si>
  <si>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</si>
  <si>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</si>
  <si>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</si>
  <si>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</si>
  <si>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</si>
  <si>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</si>
  <si>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</si>
  <si>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中部管区</t>
  </si>
  <si>
    <t>富山</t>
  </si>
  <si>
    <t>石川</t>
  </si>
  <si>
    <t>福井</t>
  </si>
  <si>
    <t>岐阜</t>
  </si>
  <si>
    <t>愛知</t>
  </si>
  <si>
    <t>三重</t>
  </si>
  <si>
    <t>近畿管区</t>
  </si>
  <si>
    <t>滋賀</t>
  </si>
  <si>
    <t>京都</t>
  </si>
  <si>
    <t>大阪</t>
  </si>
  <si>
    <t>兵庫</t>
  </si>
  <si>
    <t>奈良</t>
  </si>
  <si>
    <t>和歌山</t>
  </si>
  <si>
    <t>中国管区</t>
  </si>
  <si>
    <t>鳥取</t>
  </si>
  <si>
    <t>島根</t>
  </si>
  <si>
    <t>岡山</t>
  </si>
  <si>
    <t>広島</t>
  </si>
  <si>
    <t>山口</t>
  </si>
  <si>
    <t>四国管区</t>
  </si>
  <si>
    <t>徳島</t>
  </si>
  <si>
    <t>香川</t>
  </si>
  <si>
    <t>愛媛</t>
  </si>
  <si>
    <t>高知</t>
  </si>
  <si>
    <t>九州管区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</si>
  <si>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</si>
  <si>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</si>
  <si>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</si>
  <si>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</si>
  <si>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</si>
  <si>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</si>
  <si>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</si>
  <si>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</si>
  <si>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認知件数</t>
  </si>
  <si>
    <t>回復件数</t>
  </si>
  <si>
    <t>回復率</t>
  </si>
  <si>
    <t>認知件数</t>
  </si>
  <si>
    <t>回復件数</t>
  </si>
  <si>
    <t>回復率</t>
  </si>
  <si>
    <t>総数</t>
  </si>
  <si>
    <t>東北</t>
  </si>
  <si>
    <t>関東</t>
  </si>
  <si>
    <t>中部</t>
  </si>
  <si>
    <t>近畿</t>
  </si>
  <si>
    <t>中国</t>
  </si>
  <si>
    <t>四国</t>
  </si>
  <si>
    <t>九州</t>
  </si>
  <si>
    <t>北海道</t>
  </si>
  <si>
    <t>139　年次別　府県別　自動車盗　回復件数・率</t>
  </si>
  <si>
    <t>平成１７年</t>
  </si>
  <si>
    <t>平成１８年</t>
  </si>
  <si>
    <t>平成１９年</t>
  </si>
  <si>
    <t>平成２０年</t>
  </si>
  <si>
    <t>平成２１年</t>
  </si>
  <si>
    <t>その他５４３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</si>
</sst>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nee\a\l"/>
    <numFmt numFmtId="177" formatCode="#,##0;&quot;¥&quot;\-#,##0"/>
    <numFmt numFmtId="178" formatCode="#,##0.00;&quot;¥&quot;\-#,##0.00"/>
    <numFmt numFmtId="179" formatCode="&quot;¥&quot;#,##0;&quot;¥&quot;&quot;¥&quot;\-#,##0"/>
    <numFmt numFmtId="180" formatCode="&quot;¥&quot;#,##0.00;&quot;¥&quot;&quot;¥&quot;\-#,##0.00"/>
    <numFmt numFmtId="181" formatCode="#&quot;¥&quot;\ ?/?"/>
    <numFmt numFmtId="182" formatCode="#&quot;¥&quot;\ ??"/>
    <numFmt numFmtId="183" formatCode="d&quot;¥&quot;\-mmm&quot;¥&quot;\-yy"/>
    <numFmt numFmtId="184" formatCode="d&quot;¥&quot;\-mmm"/>
    <numFmt numFmtId="185" formatCode="mmm&quot;¥&quot;\-yy"/>
    <numFmt numFmtId="186" formatCode="h:mm&quot;¥&quot;\ AM/PM"/>
    <numFmt numFmtId="187" formatCode="h:mm:ss&quot;¥&quot;\ AM/PM"/>
    <numFmt numFmtId="188" formatCode="yyyy/m/d&quot;¥&quot;\ h:mm"/>
    <numFmt numFmtId="189" formatCode="_ &quot;¥&quot;* #,##0_ ;_ &quot;¥&quot;* &quot;¥&quot;\-#,##0_ ;_ &quot;¥&quot;* &quot;-&quot;_ ;_ @_ "/>
    <numFmt numFmtId="190" formatCode="_ * #,##0_ ;_ * &quot;¥&quot;\-#,##0_ ;_ * &quot;-&quot;_ ;_ @_ "/>
    <numFmt numFmtId="191" formatCode="_ &quot;¥&quot;* #,##0.00_ ;_ &quot;¥&quot;* &quot;¥&quot;\-#,##0.00_ ;_ &quot;¥&quot;* &quot;-&quot;??_ ;_ @_ "/>
    <numFmt numFmtId="192" formatCode="_ * #,##0.00_ ;_ * &quot;¥&quot;\-#,##0.00_ ;_ * &quot;-&quot;??_ ;_ @_ "/>
    <numFmt numFmtId="193" formatCode="&quot;¥&quot;\$#,##0_);&quot;¥&quot;\(&quot;¥&quot;\$#,##0&quot;¥&quot;\)"/>
    <numFmt numFmtId="194" formatCode="&quot;¥&quot;\$#,##0.00_);&quot;¥&quot;\(&quot;¥&quot;\$#,##0.00&quot;¥&quot;\)"/>
    <numFmt numFmtId="195" formatCode="[$-411]gggee&quot;¥&quot;\.m&quot;¥&quot;\.d"/>
    <numFmt numFmtId="196" formatCode="[$-411]gggee&quot;年&quot;m&quot;月&quot;d&quot;日&quot;"/>
    <numFmt numFmtId="197" formatCode="_ * ###0;_ * \-###0;_ * &quot;-&quot;;_ @"/>
    <numFmt numFmtId="198" formatCode="#,##0.0;[Red]\-#,##0.0"/>
    <numFmt numFmtId="199" formatCode="&quot;¥&quot;#,##0;[Red]&quot;¥&quot;\-#,##0;\-"/>
  </numFmts>
  <fonts count="39">
    <font>
      <sz val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 quotePrefix="1">
      <alignment/>
    </xf>
    <xf numFmtId="38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8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0" fillId="0" borderId="14" xfId="0" applyNumberFormat="1" applyBorder="1" applyAlignment="1">
      <alignment horizontal="center" vertical="center" wrapText="1"/>
    </xf>
    <xf numFmtId="38" fontId="4" fillId="0" borderId="15" xfId="0" applyNumberFormat="1" applyFont="1" applyBorder="1" applyAlignment="1">
      <alignment horizontal="distributed" vertical="center"/>
    </xf>
    <xf numFmtId="38" fontId="4" fillId="0" borderId="16" xfId="0" applyNumberFormat="1" applyFont="1" applyBorder="1" applyAlignment="1">
      <alignment vertical="center"/>
    </xf>
    <xf numFmtId="198" fontId="4" fillId="0" borderId="17" xfId="0" applyNumberFormat="1" applyFont="1" applyBorder="1" applyAlignment="1">
      <alignment vertical="center"/>
    </xf>
    <xf numFmtId="38" fontId="4" fillId="0" borderId="18" xfId="0" applyNumberFormat="1" applyFont="1" applyBorder="1" applyAlignment="1">
      <alignment vertical="center"/>
    </xf>
    <xf numFmtId="198" fontId="4" fillId="0" borderId="19" xfId="0" applyNumberFormat="1" applyFont="1" applyBorder="1" applyAlignment="1">
      <alignment vertical="center"/>
    </xf>
    <xf numFmtId="38" fontId="4" fillId="0" borderId="15" xfId="0" applyNumberFormat="1" applyFont="1" applyBorder="1" applyAlignment="1">
      <alignment vertical="center"/>
    </xf>
    <xf numFmtId="38" fontId="4" fillId="0" borderId="20" xfId="0" applyNumberFormat="1" applyFont="1" applyBorder="1" applyAlignment="1">
      <alignment horizontal="distributed" vertical="center"/>
    </xf>
    <xf numFmtId="38" fontId="4" fillId="0" borderId="21" xfId="0" applyNumberFormat="1" applyFont="1" applyBorder="1" applyAlignment="1">
      <alignment vertical="center"/>
    </xf>
    <xf numFmtId="198" fontId="4" fillId="0" borderId="22" xfId="0" applyNumberFormat="1" applyFont="1" applyBorder="1" applyAlignment="1">
      <alignment vertical="center"/>
    </xf>
    <xf numFmtId="38" fontId="4" fillId="0" borderId="23" xfId="0" applyNumberFormat="1" applyFont="1" applyBorder="1" applyAlignment="1">
      <alignment vertical="center"/>
    </xf>
    <xf numFmtId="198" fontId="4" fillId="0" borderId="24" xfId="0" applyNumberFormat="1" applyFont="1" applyBorder="1" applyAlignment="1">
      <alignment vertical="center"/>
    </xf>
    <xf numFmtId="38" fontId="4" fillId="0" borderId="20" xfId="0" applyNumberFormat="1" applyFont="1" applyBorder="1" applyAlignment="1">
      <alignment vertical="center"/>
    </xf>
    <xf numFmtId="38" fontId="0" fillId="0" borderId="20" xfId="0" applyNumberFormat="1" applyBorder="1" applyAlignment="1">
      <alignment horizontal="distributed" vertical="center"/>
    </xf>
    <xf numFmtId="38" fontId="0" fillId="0" borderId="21" xfId="0" applyNumberFormat="1" applyBorder="1" applyAlignment="1">
      <alignment vertical="center"/>
    </xf>
    <xf numFmtId="198" fontId="0" fillId="0" borderId="22" xfId="0" applyNumberFormat="1" applyBorder="1" applyAlignment="1">
      <alignment vertical="center"/>
    </xf>
    <xf numFmtId="38" fontId="0" fillId="0" borderId="23" xfId="0" applyNumberFormat="1" applyBorder="1" applyAlignment="1">
      <alignment vertical="center"/>
    </xf>
    <xf numFmtId="198" fontId="0" fillId="0" borderId="24" xfId="0" applyNumberFormat="1" applyBorder="1" applyAlignment="1">
      <alignment vertical="center"/>
    </xf>
    <xf numFmtId="38" fontId="0" fillId="0" borderId="20" xfId="0" applyNumberFormat="1" applyBorder="1" applyAlignment="1">
      <alignment vertical="center"/>
    </xf>
    <xf numFmtId="38" fontId="0" fillId="0" borderId="25" xfId="0" applyNumberFormat="1" applyBorder="1" applyAlignment="1">
      <alignment horizontal="distributed" vertical="center"/>
    </xf>
    <xf numFmtId="38" fontId="0" fillId="0" borderId="20" xfId="0" applyNumberFormat="1" applyBorder="1" applyAlignment="1" applyProtection="1">
      <alignment vertical="center"/>
      <protection locked="0"/>
    </xf>
    <xf numFmtId="38" fontId="4" fillId="0" borderId="2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99" fontId="0" fillId="0" borderId="0" xfId="0" applyNumberFormat="1" applyAlignment="1" applyProtection="1">
      <alignment/>
      <protection locked="0"/>
    </xf>
    <xf numFmtId="38" fontId="0" fillId="0" borderId="23" xfId="0" applyNumberFormat="1" applyFont="1" applyBorder="1" applyAlignment="1">
      <alignment vertical="center"/>
    </xf>
    <xf numFmtId="38" fontId="0" fillId="0" borderId="21" xfId="0" applyNumberFormat="1" applyFont="1" applyBorder="1" applyAlignment="1">
      <alignment vertical="center"/>
    </xf>
    <xf numFmtId="198" fontId="0" fillId="0" borderId="24" xfId="0" applyNumberFormat="1" applyFont="1" applyBorder="1" applyAlignment="1">
      <alignment vertical="center"/>
    </xf>
    <xf numFmtId="38" fontId="0" fillId="0" borderId="20" xfId="0" applyNumberFormat="1" applyFont="1" applyBorder="1" applyAlignment="1">
      <alignment vertical="center"/>
    </xf>
    <xf numFmtId="198" fontId="0" fillId="0" borderId="22" xfId="0" applyNumberFormat="1" applyFont="1" applyBorder="1" applyAlignment="1">
      <alignment vertical="center"/>
    </xf>
    <xf numFmtId="38" fontId="0" fillId="0" borderId="20" xfId="0" applyNumberFormat="1" applyFont="1" applyBorder="1" applyAlignment="1" applyProtection="1">
      <alignment vertical="center"/>
      <protection locked="0"/>
    </xf>
    <xf numFmtId="38" fontId="0" fillId="0" borderId="21" xfId="0" applyNumberFormat="1" applyFont="1" applyBorder="1" applyAlignment="1" applyProtection="1">
      <alignment vertical="center"/>
      <protection locked="0"/>
    </xf>
    <xf numFmtId="38" fontId="0" fillId="0" borderId="26" xfId="0" applyNumberFormat="1" applyFont="1" applyBorder="1" applyAlignment="1">
      <alignment vertical="center"/>
    </xf>
    <xf numFmtId="38" fontId="0" fillId="0" borderId="27" xfId="0" applyNumberFormat="1" applyFont="1" applyBorder="1" applyAlignment="1">
      <alignment vertical="center"/>
    </xf>
    <xf numFmtId="198" fontId="0" fillId="0" borderId="28" xfId="0" applyNumberFormat="1" applyFont="1" applyBorder="1" applyAlignment="1">
      <alignment vertical="center"/>
    </xf>
    <xf numFmtId="38" fontId="0" fillId="0" borderId="25" xfId="0" applyNumberFormat="1" applyFont="1" applyBorder="1" applyAlignment="1">
      <alignment vertical="center"/>
    </xf>
    <xf numFmtId="198" fontId="0" fillId="0" borderId="29" xfId="0" applyNumberFormat="1" applyFont="1" applyBorder="1" applyAlignment="1">
      <alignment vertical="center"/>
    </xf>
    <xf numFmtId="38" fontId="0" fillId="0" borderId="25" xfId="0" applyNumberFormat="1" applyFont="1" applyBorder="1" applyAlignment="1" applyProtection="1">
      <alignment vertical="center"/>
      <protection locked="0"/>
    </xf>
    <xf numFmtId="38" fontId="0" fillId="0" borderId="27" xfId="0" applyNumberFormat="1" applyFont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38" fontId="0" fillId="0" borderId="12" xfId="0" applyNumberFormat="1" applyFill="1" applyBorder="1" applyAlignment="1">
      <alignment horizontal="center" vertical="center" wrapText="1"/>
    </xf>
    <xf numFmtId="38" fontId="0" fillId="0" borderId="10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8" fontId="4" fillId="0" borderId="18" xfId="0" applyNumberFormat="1" applyFont="1" applyFill="1" applyBorder="1" applyAlignment="1">
      <alignment vertical="center"/>
    </xf>
    <xf numFmtId="38" fontId="4" fillId="0" borderId="15" xfId="0" applyNumberFormat="1" applyFont="1" applyFill="1" applyBorder="1" applyAlignment="1">
      <alignment vertical="center"/>
    </xf>
    <xf numFmtId="198" fontId="4" fillId="0" borderId="17" xfId="0" applyNumberFormat="1" applyFont="1" applyFill="1" applyBorder="1" applyAlignment="1">
      <alignment vertical="center"/>
    </xf>
    <xf numFmtId="38" fontId="4" fillId="0" borderId="23" xfId="0" applyNumberFormat="1" applyFont="1" applyFill="1" applyBorder="1" applyAlignment="1">
      <alignment vertical="center"/>
    </xf>
    <xf numFmtId="38" fontId="4" fillId="0" borderId="20" xfId="0" applyNumberFormat="1" applyFont="1" applyFill="1" applyBorder="1" applyAlignment="1">
      <alignment vertical="center"/>
    </xf>
    <xf numFmtId="198" fontId="4" fillId="0" borderId="22" xfId="0" applyNumberFormat="1" applyFont="1" applyFill="1" applyBorder="1" applyAlignment="1">
      <alignment vertical="center"/>
    </xf>
    <xf numFmtId="38" fontId="0" fillId="0" borderId="23" xfId="0" applyNumberFormat="1" applyFont="1" applyFill="1" applyBorder="1" applyAlignment="1" applyProtection="1">
      <alignment vertical="center"/>
      <protection locked="0"/>
    </xf>
    <xf numFmtId="38" fontId="0" fillId="0" borderId="20" xfId="0" applyNumberFormat="1" applyFont="1" applyFill="1" applyBorder="1" applyAlignment="1" applyProtection="1">
      <alignment vertical="center"/>
      <protection locked="0"/>
    </xf>
    <xf numFmtId="198" fontId="0" fillId="0" borderId="22" xfId="0" applyNumberFormat="1" applyFont="1" applyFill="1" applyBorder="1" applyAlignment="1">
      <alignment vertical="center"/>
    </xf>
    <xf numFmtId="38" fontId="4" fillId="0" borderId="23" xfId="0" applyNumberFormat="1" applyFont="1" applyFill="1" applyBorder="1" applyAlignment="1" applyProtection="1">
      <alignment vertical="center"/>
      <protection locked="0"/>
    </xf>
    <xf numFmtId="38" fontId="4" fillId="0" borderId="20" xfId="0" applyNumberFormat="1" applyFont="1" applyFill="1" applyBorder="1" applyAlignment="1" applyProtection="1">
      <alignment vertical="center"/>
      <protection locked="0"/>
    </xf>
    <xf numFmtId="38" fontId="0" fillId="0" borderId="23" xfId="0" applyNumberFormat="1" applyFill="1" applyBorder="1" applyAlignment="1" applyProtection="1">
      <alignment vertical="center"/>
      <protection locked="0"/>
    </xf>
    <xf numFmtId="38" fontId="0" fillId="0" borderId="20" xfId="0" applyNumberFormat="1" applyFill="1" applyBorder="1" applyAlignment="1" applyProtection="1">
      <alignment vertical="center"/>
      <protection locked="0"/>
    </xf>
    <xf numFmtId="38" fontId="0" fillId="0" borderId="21" xfId="0" applyNumberFormat="1" applyFont="1" applyFill="1" applyBorder="1" applyAlignment="1" applyProtection="1">
      <alignment vertical="center"/>
      <protection locked="0"/>
    </xf>
    <xf numFmtId="38" fontId="0" fillId="0" borderId="26" xfId="0" applyNumberFormat="1" applyFont="1" applyFill="1" applyBorder="1" applyAlignment="1" applyProtection="1">
      <alignment vertical="center"/>
      <protection locked="0"/>
    </xf>
    <xf numFmtId="38" fontId="0" fillId="0" borderId="27" xfId="0" applyNumberFormat="1" applyFont="1" applyFill="1" applyBorder="1" applyAlignment="1" applyProtection="1">
      <alignment vertical="center"/>
      <protection locked="0"/>
    </xf>
    <xf numFmtId="198" fontId="0" fillId="0" borderId="29" xfId="0" applyNumberFormat="1" applyFont="1" applyFill="1" applyBorder="1" applyAlignment="1">
      <alignment vertical="center"/>
    </xf>
    <xf numFmtId="0" fontId="0" fillId="0" borderId="0" xfId="0" applyFill="1" applyAlignment="1" applyProtection="1">
      <alignment/>
      <protection locked="0"/>
    </xf>
    <xf numFmtId="199" fontId="0" fillId="0" borderId="0" xfId="0" applyNumberFormat="1" applyFill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38" fontId="0" fillId="0" borderId="30" xfId="0" applyNumberFormat="1" applyFill="1" applyBorder="1" applyAlignment="1">
      <alignment horizontal="center" vertical="center"/>
    </xf>
    <xf numFmtId="38" fontId="0" fillId="0" borderId="31" xfId="0" applyNumberFormat="1" applyFill="1" applyBorder="1" applyAlignment="1">
      <alignment horizontal="center" vertical="center"/>
    </xf>
    <xf numFmtId="38" fontId="0" fillId="0" borderId="30" xfId="0" applyNumberFormat="1" applyBorder="1" applyAlignment="1">
      <alignment horizontal="center" vertical="center"/>
    </xf>
    <xf numFmtId="38" fontId="0" fillId="0" borderId="31" xfId="0" applyNumberFormat="1" applyBorder="1" applyAlignment="1">
      <alignment horizontal="center" vertical="center"/>
    </xf>
    <xf numFmtId="38" fontId="0" fillId="0" borderId="32" xfId="0" applyNumberFormat="1" applyBorder="1" applyAlignment="1">
      <alignment horizontal="center" vertical="center"/>
    </xf>
    <xf numFmtId="38" fontId="0" fillId="0" borderId="33" xfId="0" applyNumberFormat="1" applyBorder="1" applyAlignment="1">
      <alignment horizontal="center" vertical="center"/>
    </xf>
    <xf numFmtId="38" fontId="0" fillId="0" borderId="14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6"/>
  <sheetViews>
    <sheetView tabSelected="1" view="pageBreakPreview" zoomScale="115" zoomScaleNormal="110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"/>
    </sheetView>
  </sheetViews>
  <sheetFormatPr defaultColWidth="9.140625" defaultRowHeight="12"/>
  <cols>
    <col min="1" max="1" width="3.8515625" style="0" customWidth="1"/>
    <col min="2" max="4" width="8.8515625" style="0" customWidth="1"/>
    <col min="5" max="5" width="6.8515625" style="0" customWidth="1"/>
    <col min="6" max="7" width="8.8515625" style="0" customWidth="1"/>
    <col min="8" max="8" width="6.8515625" style="0" customWidth="1"/>
    <col min="9" max="10" width="8.8515625" style="0" customWidth="1"/>
    <col min="11" max="11" width="6.8515625" style="0" customWidth="1"/>
    <col min="12" max="13" width="8.8515625" style="0" customWidth="1"/>
    <col min="14" max="14" width="6.8515625" style="0" customWidth="1"/>
    <col min="15" max="16" width="8.8515625" style="45" customWidth="1"/>
    <col min="17" max="17" width="6.8515625" style="45" customWidth="1"/>
    <col min="18" max="18" width="3.8515625" style="0" customWidth="1"/>
  </cols>
  <sheetData>
    <row r="1" ht="9">
      <c r="B1" t="s">
        <v>81</v>
      </c>
    </row>
    <row r="2" spans="2:17" ht="14.25">
      <c r="B2" s="68" t="s">
        <v>75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ht="12.75" customHeight="1" thickBot="1">
      <c r="C3" s="1"/>
    </row>
    <row r="4" spans="2:17" ht="12.75" customHeight="1">
      <c r="B4" s="75"/>
      <c r="C4" s="72" t="s">
        <v>76</v>
      </c>
      <c r="D4" s="73"/>
      <c r="E4" s="74"/>
      <c r="F4" s="72" t="s">
        <v>77</v>
      </c>
      <c r="G4" s="73"/>
      <c r="H4" s="74"/>
      <c r="I4" s="72" t="s">
        <v>78</v>
      </c>
      <c r="J4" s="73"/>
      <c r="K4" s="74"/>
      <c r="L4" s="72" t="s">
        <v>79</v>
      </c>
      <c r="M4" s="73"/>
      <c r="N4" s="73"/>
      <c r="O4" s="70" t="s">
        <v>80</v>
      </c>
      <c r="P4" s="71"/>
      <c r="Q4" s="71"/>
    </row>
    <row r="5" spans="2:17" ht="12.75" customHeight="1">
      <c r="B5" s="76"/>
      <c r="C5" s="4" t="s">
        <v>63</v>
      </c>
      <c r="D5" s="2" t="s">
        <v>64</v>
      </c>
      <c r="E5" s="5" t="s">
        <v>65</v>
      </c>
      <c r="F5" s="6" t="s">
        <v>63</v>
      </c>
      <c r="G5" s="2" t="s">
        <v>64</v>
      </c>
      <c r="H5" s="3" t="s">
        <v>65</v>
      </c>
      <c r="I5" s="4" t="s">
        <v>63</v>
      </c>
      <c r="J5" s="2" t="s">
        <v>64</v>
      </c>
      <c r="K5" s="5" t="s">
        <v>65</v>
      </c>
      <c r="L5" s="6" t="s">
        <v>60</v>
      </c>
      <c r="M5" s="2" t="s">
        <v>61</v>
      </c>
      <c r="N5" s="3" t="s">
        <v>62</v>
      </c>
      <c r="O5" s="46" t="s">
        <v>60</v>
      </c>
      <c r="P5" s="47" t="s">
        <v>61</v>
      </c>
      <c r="Q5" s="48" t="s">
        <v>62</v>
      </c>
    </row>
    <row r="6" spans="2:17" ht="12.75" customHeight="1">
      <c r="B6" s="7" t="s">
        <v>0</v>
      </c>
      <c r="C6" s="10">
        <v>46728</v>
      </c>
      <c r="D6" s="8">
        <v>14081</v>
      </c>
      <c r="E6" s="11">
        <v>30.13396678650916</v>
      </c>
      <c r="F6" s="12">
        <v>36058</v>
      </c>
      <c r="G6" s="8">
        <v>11794</v>
      </c>
      <c r="H6" s="9">
        <v>32.70841422153198</v>
      </c>
      <c r="I6" s="10">
        <v>31790</v>
      </c>
      <c r="J6" s="8">
        <v>9793</v>
      </c>
      <c r="K6" s="11">
        <v>30.805284680717204</v>
      </c>
      <c r="L6" s="12">
        <v>27668</v>
      </c>
      <c r="M6" s="12">
        <v>8414</v>
      </c>
      <c r="N6" s="11">
        <f>+M6/L6*100</f>
        <v>30.410582622524217</v>
      </c>
      <c r="O6" s="49">
        <v>25960</v>
      </c>
      <c r="P6" s="50">
        <f>P7+P13+P20+P21+P32+P39+P46+P52+P57</f>
        <v>7429</v>
      </c>
      <c r="Q6" s="51">
        <f>+P6/O6*100</f>
        <v>28.617103235747305</v>
      </c>
    </row>
    <row r="7" spans="2:17" ht="12.75" customHeight="1">
      <c r="B7" s="13" t="s">
        <v>1</v>
      </c>
      <c r="C7" s="16">
        <v>1119</v>
      </c>
      <c r="D7" s="14">
        <v>813</v>
      </c>
      <c r="E7" s="17">
        <v>72.65415549597856</v>
      </c>
      <c r="F7" s="18">
        <v>823</v>
      </c>
      <c r="G7" s="14">
        <v>535</v>
      </c>
      <c r="H7" s="15">
        <v>65.00607533414338</v>
      </c>
      <c r="I7" s="16">
        <v>767</v>
      </c>
      <c r="J7" s="14">
        <v>431</v>
      </c>
      <c r="K7" s="17">
        <v>56.192959582790095</v>
      </c>
      <c r="L7" s="18">
        <v>783</v>
      </c>
      <c r="M7" s="18">
        <v>431</v>
      </c>
      <c r="N7" s="17">
        <f aca="true" t="shared" si="0" ref="N7:N65">+M7/L7*100</f>
        <v>55.044699872286074</v>
      </c>
      <c r="O7" s="52">
        <v>602</v>
      </c>
      <c r="P7" s="53">
        <f>SUM(P8:P12)</f>
        <v>330</v>
      </c>
      <c r="Q7" s="54">
        <f aca="true" t="shared" si="1" ref="Q7:Q65">+P7/O7*100</f>
        <v>54.81727574750831</v>
      </c>
    </row>
    <row r="8" spans="2:17" ht="12.75" customHeight="1">
      <c r="B8" s="19" t="s">
        <v>2</v>
      </c>
      <c r="C8" s="31">
        <v>798</v>
      </c>
      <c r="D8" s="32">
        <v>489</v>
      </c>
      <c r="E8" s="33">
        <v>61.278195488721806</v>
      </c>
      <c r="F8" s="34">
        <v>566</v>
      </c>
      <c r="G8" s="32">
        <v>352</v>
      </c>
      <c r="H8" s="35">
        <v>62.19081272084806</v>
      </c>
      <c r="I8" s="31">
        <v>556</v>
      </c>
      <c r="J8" s="32">
        <v>312</v>
      </c>
      <c r="K8" s="33">
        <v>56.11510791366906</v>
      </c>
      <c r="L8" s="36">
        <v>598</v>
      </c>
      <c r="M8" s="36">
        <v>331</v>
      </c>
      <c r="N8" s="33">
        <f t="shared" si="0"/>
        <v>55.35117056856187</v>
      </c>
      <c r="O8" s="55">
        <v>439</v>
      </c>
      <c r="P8" s="56">
        <v>240</v>
      </c>
      <c r="Q8" s="57">
        <f t="shared" si="1"/>
        <v>54.66970387243736</v>
      </c>
    </row>
    <row r="9" spans="2:17" ht="12.75" customHeight="1">
      <c r="B9" s="19" t="s">
        <v>3</v>
      </c>
      <c r="C9" s="31">
        <v>59</v>
      </c>
      <c r="D9" s="32">
        <v>46</v>
      </c>
      <c r="E9" s="33">
        <v>77.96610169491525</v>
      </c>
      <c r="F9" s="34">
        <v>90</v>
      </c>
      <c r="G9" s="32">
        <v>62</v>
      </c>
      <c r="H9" s="35">
        <v>68.88888888888889</v>
      </c>
      <c r="I9" s="31">
        <v>51</v>
      </c>
      <c r="J9" s="32">
        <v>33</v>
      </c>
      <c r="K9" s="33">
        <v>64.70588235294117</v>
      </c>
      <c r="L9" s="36">
        <v>30</v>
      </c>
      <c r="M9" s="36">
        <v>14</v>
      </c>
      <c r="N9" s="33">
        <f t="shared" si="0"/>
        <v>46.666666666666664</v>
      </c>
      <c r="O9" s="55">
        <v>36</v>
      </c>
      <c r="P9" s="56">
        <v>22</v>
      </c>
      <c r="Q9" s="57">
        <f t="shared" si="1"/>
        <v>61.111111111111114</v>
      </c>
    </row>
    <row r="10" spans="2:17" ht="12.75" customHeight="1">
      <c r="B10" s="19" t="s">
        <v>4</v>
      </c>
      <c r="C10" s="31">
        <v>121</v>
      </c>
      <c r="D10" s="32">
        <v>147</v>
      </c>
      <c r="E10" s="33">
        <v>121.48760330578511</v>
      </c>
      <c r="F10" s="34">
        <v>58</v>
      </c>
      <c r="G10" s="32">
        <v>40</v>
      </c>
      <c r="H10" s="35">
        <v>68.96551724137932</v>
      </c>
      <c r="I10" s="31">
        <v>66</v>
      </c>
      <c r="J10" s="32">
        <v>30</v>
      </c>
      <c r="K10" s="33">
        <v>45.45454545454545</v>
      </c>
      <c r="L10" s="36">
        <v>59</v>
      </c>
      <c r="M10" s="36">
        <v>37</v>
      </c>
      <c r="N10" s="33">
        <f t="shared" si="0"/>
        <v>62.71186440677966</v>
      </c>
      <c r="O10" s="55">
        <v>47</v>
      </c>
      <c r="P10" s="56">
        <v>21</v>
      </c>
      <c r="Q10" s="57">
        <f t="shared" si="1"/>
        <v>44.680851063829785</v>
      </c>
    </row>
    <row r="11" spans="2:17" ht="12.75" customHeight="1">
      <c r="B11" s="19" t="s">
        <v>5</v>
      </c>
      <c r="C11" s="31">
        <v>106</v>
      </c>
      <c r="D11" s="32">
        <v>106</v>
      </c>
      <c r="E11" s="33">
        <v>100</v>
      </c>
      <c r="F11" s="34">
        <v>83</v>
      </c>
      <c r="G11" s="32">
        <v>62</v>
      </c>
      <c r="H11" s="35">
        <v>74.69879518072288</v>
      </c>
      <c r="I11" s="31">
        <v>66</v>
      </c>
      <c r="J11" s="32">
        <v>39</v>
      </c>
      <c r="K11" s="33">
        <v>59.09090909090909</v>
      </c>
      <c r="L11" s="36">
        <v>59</v>
      </c>
      <c r="M11" s="36">
        <v>28</v>
      </c>
      <c r="N11" s="33">
        <f t="shared" si="0"/>
        <v>47.45762711864407</v>
      </c>
      <c r="O11" s="55">
        <v>57</v>
      </c>
      <c r="P11" s="56">
        <v>31</v>
      </c>
      <c r="Q11" s="57">
        <f t="shared" si="1"/>
        <v>54.385964912280706</v>
      </c>
    </row>
    <row r="12" spans="2:17" ht="12.75" customHeight="1">
      <c r="B12" s="19" t="s">
        <v>6</v>
      </c>
      <c r="C12" s="31">
        <v>35</v>
      </c>
      <c r="D12" s="32">
        <v>25</v>
      </c>
      <c r="E12" s="33">
        <v>71.42857142857143</v>
      </c>
      <c r="F12" s="34">
        <v>26</v>
      </c>
      <c r="G12" s="32">
        <v>19</v>
      </c>
      <c r="H12" s="35">
        <v>73.07692307692307</v>
      </c>
      <c r="I12" s="31">
        <v>28</v>
      </c>
      <c r="J12" s="32">
        <v>17</v>
      </c>
      <c r="K12" s="33">
        <v>60.71428571428571</v>
      </c>
      <c r="L12" s="36">
        <v>37</v>
      </c>
      <c r="M12" s="36">
        <v>21</v>
      </c>
      <c r="N12" s="33">
        <f t="shared" si="0"/>
        <v>56.75675675675676</v>
      </c>
      <c r="O12" s="55">
        <v>23</v>
      </c>
      <c r="P12" s="56">
        <v>16</v>
      </c>
      <c r="Q12" s="57">
        <f t="shared" si="1"/>
        <v>69.56521739130434</v>
      </c>
    </row>
    <row r="13" spans="2:17" ht="12.75" customHeight="1">
      <c r="B13" s="13" t="s">
        <v>7</v>
      </c>
      <c r="C13" s="16">
        <v>877</v>
      </c>
      <c r="D13" s="14">
        <v>464</v>
      </c>
      <c r="E13" s="17">
        <v>52.90763968072976</v>
      </c>
      <c r="F13" s="18">
        <v>861</v>
      </c>
      <c r="G13" s="14">
        <v>394</v>
      </c>
      <c r="H13" s="15">
        <v>45.760743321718934</v>
      </c>
      <c r="I13" s="16">
        <v>638</v>
      </c>
      <c r="J13" s="14">
        <v>256</v>
      </c>
      <c r="K13" s="17">
        <v>40.12539184952978</v>
      </c>
      <c r="L13" s="18">
        <v>667</v>
      </c>
      <c r="M13" s="18">
        <v>264</v>
      </c>
      <c r="N13" s="17">
        <f t="shared" si="0"/>
        <v>39.58020989505248</v>
      </c>
      <c r="O13" s="52">
        <v>563</v>
      </c>
      <c r="P13" s="53">
        <f>SUM(P14:P19)</f>
        <v>316</v>
      </c>
      <c r="Q13" s="54">
        <f t="shared" si="1"/>
        <v>56.12788632326821</v>
      </c>
    </row>
    <row r="14" spans="2:17" ht="12.75" customHeight="1">
      <c r="B14" s="19" t="s">
        <v>8</v>
      </c>
      <c r="C14" s="31">
        <v>134</v>
      </c>
      <c r="D14" s="32">
        <v>78</v>
      </c>
      <c r="E14" s="33">
        <v>58.2089552238806</v>
      </c>
      <c r="F14" s="34">
        <v>100</v>
      </c>
      <c r="G14" s="32">
        <v>52</v>
      </c>
      <c r="H14" s="35">
        <v>52</v>
      </c>
      <c r="I14" s="31">
        <v>75</v>
      </c>
      <c r="J14" s="32">
        <v>54</v>
      </c>
      <c r="K14" s="33">
        <v>72</v>
      </c>
      <c r="L14" s="36">
        <v>84</v>
      </c>
      <c r="M14" s="36">
        <v>47</v>
      </c>
      <c r="N14" s="33">
        <f t="shared" si="0"/>
        <v>55.952380952380956</v>
      </c>
      <c r="O14" s="55">
        <v>90</v>
      </c>
      <c r="P14" s="56">
        <v>46</v>
      </c>
      <c r="Q14" s="57">
        <f t="shared" si="1"/>
        <v>51.11111111111111</v>
      </c>
    </row>
    <row r="15" spans="2:17" ht="12.75" customHeight="1">
      <c r="B15" s="19" t="s">
        <v>9</v>
      </c>
      <c r="C15" s="31">
        <v>67</v>
      </c>
      <c r="D15" s="32">
        <v>46</v>
      </c>
      <c r="E15" s="33">
        <v>68.65671641791045</v>
      </c>
      <c r="F15" s="34">
        <v>68</v>
      </c>
      <c r="G15" s="32">
        <v>52</v>
      </c>
      <c r="H15" s="35">
        <v>76.47058823529412</v>
      </c>
      <c r="I15" s="31">
        <v>37</v>
      </c>
      <c r="J15" s="32">
        <v>26</v>
      </c>
      <c r="K15" s="33">
        <v>70.27027027027027</v>
      </c>
      <c r="L15" s="36">
        <v>37</v>
      </c>
      <c r="M15" s="36">
        <v>17</v>
      </c>
      <c r="N15" s="33">
        <f t="shared" si="0"/>
        <v>45.94594594594595</v>
      </c>
      <c r="O15" s="55">
        <v>37</v>
      </c>
      <c r="P15" s="56">
        <v>21</v>
      </c>
      <c r="Q15" s="57">
        <f t="shared" si="1"/>
        <v>56.75675675675676</v>
      </c>
    </row>
    <row r="16" spans="2:17" ht="12.75" customHeight="1">
      <c r="B16" s="19" t="s">
        <v>10</v>
      </c>
      <c r="C16" s="31">
        <v>307</v>
      </c>
      <c r="D16" s="32">
        <v>163</v>
      </c>
      <c r="E16" s="33">
        <v>53.09446254071661</v>
      </c>
      <c r="F16" s="34">
        <v>330</v>
      </c>
      <c r="G16" s="32">
        <v>103</v>
      </c>
      <c r="H16" s="35">
        <v>31.212121212121215</v>
      </c>
      <c r="I16" s="31">
        <v>279</v>
      </c>
      <c r="J16" s="32">
        <v>64</v>
      </c>
      <c r="K16" s="33">
        <v>22.939068100358423</v>
      </c>
      <c r="L16" s="36">
        <v>304</v>
      </c>
      <c r="M16" s="36">
        <v>86</v>
      </c>
      <c r="N16" s="33">
        <f t="shared" si="0"/>
        <v>28.289473684210524</v>
      </c>
      <c r="O16" s="55">
        <v>157</v>
      </c>
      <c r="P16" s="56">
        <v>97</v>
      </c>
      <c r="Q16" s="57">
        <f t="shared" si="1"/>
        <v>61.78343949044586</v>
      </c>
    </row>
    <row r="17" spans="2:17" ht="12.75" customHeight="1">
      <c r="B17" s="19" t="s">
        <v>11</v>
      </c>
      <c r="C17" s="31">
        <v>35</v>
      </c>
      <c r="D17" s="32">
        <v>44</v>
      </c>
      <c r="E17" s="33">
        <v>125.71428571428571</v>
      </c>
      <c r="F17" s="34">
        <v>39</v>
      </c>
      <c r="G17" s="32">
        <v>32</v>
      </c>
      <c r="H17" s="35">
        <v>82.05128205128204</v>
      </c>
      <c r="I17" s="31">
        <v>27</v>
      </c>
      <c r="J17" s="32">
        <v>15</v>
      </c>
      <c r="K17" s="33">
        <v>55.55555555555556</v>
      </c>
      <c r="L17" s="36">
        <v>32</v>
      </c>
      <c r="M17" s="36">
        <v>22</v>
      </c>
      <c r="N17" s="33">
        <f t="shared" si="0"/>
        <v>68.75</v>
      </c>
      <c r="O17" s="55">
        <v>27</v>
      </c>
      <c r="P17" s="56">
        <v>26</v>
      </c>
      <c r="Q17" s="57">
        <f t="shared" si="1"/>
        <v>96.29629629629629</v>
      </c>
    </row>
    <row r="18" spans="2:17" ht="12.75" customHeight="1">
      <c r="B18" s="19" t="s">
        <v>12</v>
      </c>
      <c r="C18" s="31">
        <v>62</v>
      </c>
      <c r="D18" s="32">
        <v>28</v>
      </c>
      <c r="E18" s="33">
        <v>45.16129032258064</v>
      </c>
      <c r="F18" s="34">
        <v>77</v>
      </c>
      <c r="G18" s="32">
        <v>37</v>
      </c>
      <c r="H18" s="35">
        <v>48.05194805194805</v>
      </c>
      <c r="I18" s="31">
        <v>40</v>
      </c>
      <c r="J18" s="32">
        <v>30</v>
      </c>
      <c r="K18" s="33">
        <v>75</v>
      </c>
      <c r="L18" s="36">
        <v>43</v>
      </c>
      <c r="M18" s="36">
        <v>11</v>
      </c>
      <c r="N18" s="33">
        <f t="shared" si="0"/>
        <v>25.581395348837212</v>
      </c>
      <c r="O18" s="55">
        <v>48</v>
      </c>
      <c r="P18" s="56">
        <v>57</v>
      </c>
      <c r="Q18" s="57">
        <f t="shared" si="1"/>
        <v>118.75</v>
      </c>
    </row>
    <row r="19" spans="2:17" ht="12.75" customHeight="1">
      <c r="B19" s="19" t="s">
        <v>13</v>
      </c>
      <c r="C19" s="31">
        <v>272</v>
      </c>
      <c r="D19" s="32">
        <v>105</v>
      </c>
      <c r="E19" s="33">
        <v>38.60294117647059</v>
      </c>
      <c r="F19" s="34">
        <v>247</v>
      </c>
      <c r="G19" s="32">
        <v>118</v>
      </c>
      <c r="H19" s="35">
        <v>47.77327935222672</v>
      </c>
      <c r="I19" s="31">
        <v>180</v>
      </c>
      <c r="J19" s="32">
        <v>67</v>
      </c>
      <c r="K19" s="33">
        <v>37.22222222222222</v>
      </c>
      <c r="L19" s="36">
        <v>167</v>
      </c>
      <c r="M19" s="36">
        <v>81</v>
      </c>
      <c r="N19" s="33">
        <f t="shared" si="0"/>
        <v>48.50299401197605</v>
      </c>
      <c r="O19" s="55">
        <v>204</v>
      </c>
      <c r="P19" s="56">
        <v>69</v>
      </c>
      <c r="Q19" s="57">
        <f t="shared" si="1"/>
        <v>33.82352941176471</v>
      </c>
    </row>
    <row r="20" spans="2:17" ht="12.75" customHeight="1">
      <c r="B20" s="13" t="s">
        <v>14</v>
      </c>
      <c r="C20" s="16">
        <v>1455</v>
      </c>
      <c r="D20" s="14">
        <v>439</v>
      </c>
      <c r="E20" s="17">
        <v>30.171821305841924</v>
      </c>
      <c r="F20" s="18">
        <v>1497</v>
      </c>
      <c r="G20" s="14">
        <v>366</v>
      </c>
      <c r="H20" s="15">
        <v>24.448897795591183</v>
      </c>
      <c r="I20" s="16">
        <v>1054</v>
      </c>
      <c r="J20" s="14">
        <v>321</v>
      </c>
      <c r="K20" s="17">
        <v>30.45540796963947</v>
      </c>
      <c r="L20" s="27">
        <v>685</v>
      </c>
      <c r="M20" s="27">
        <v>236</v>
      </c>
      <c r="N20" s="17">
        <f t="shared" si="0"/>
        <v>34.45255474452555</v>
      </c>
      <c r="O20" s="58">
        <v>548</v>
      </c>
      <c r="P20" s="59">
        <v>187</v>
      </c>
      <c r="Q20" s="54">
        <f t="shared" si="1"/>
        <v>34.12408759124087</v>
      </c>
    </row>
    <row r="21" spans="2:17" ht="12.75" customHeight="1">
      <c r="B21" s="13" t="s">
        <v>15</v>
      </c>
      <c r="C21" s="16">
        <v>19943</v>
      </c>
      <c r="D21" s="14">
        <v>4208</v>
      </c>
      <c r="E21" s="17">
        <v>21.100135385849672</v>
      </c>
      <c r="F21" s="18">
        <v>15703</v>
      </c>
      <c r="G21" s="14">
        <v>4029</v>
      </c>
      <c r="H21" s="15">
        <v>25.657517671782458</v>
      </c>
      <c r="I21" s="16">
        <v>14254</v>
      </c>
      <c r="J21" s="14">
        <v>3756</v>
      </c>
      <c r="K21" s="17">
        <v>26.350498105794866</v>
      </c>
      <c r="L21" s="18">
        <v>10979</v>
      </c>
      <c r="M21" s="18">
        <v>2908</v>
      </c>
      <c r="N21" s="17">
        <f t="shared" si="0"/>
        <v>26.48692959285909</v>
      </c>
      <c r="O21" s="52">
        <v>10878</v>
      </c>
      <c r="P21" s="53">
        <f>SUM(P22:P31)</f>
        <v>2596</v>
      </c>
      <c r="Q21" s="54">
        <f t="shared" si="1"/>
        <v>23.86468100753815</v>
      </c>
    </row>
    <row r="22" spans="2:17" ht="12.75" customHeight="1">
      <c r="B22" s="19" t="s">
        <v>16</v>
      </c>
      <c r="C22" s="31">
        <v>2123</v>
      </c>
      <c r="D22" s="32">
        <v>305</v>
      </c>
      <c r="E22" s="33">
        <v>14.366462552991049</v>
      </c>
      <c r="F22" s="34">
        <v>1851</v>
      </c>
      <c r="G22" s="32">
        <v>306</v>
      </c>
      <c r="H22" s="35">
        <v>16.53160453808752</v>
      </c>
      <c r="I22" s="31">
        <v>2155</v>
      </c>
      <c r="J22" s="32">
        <v>238</v>
      </c>
      <c r="K22" s="33">
        <v>11.044083526682135</v>
      </c>
      <c r="L22" s="36">
        <v>2194</v>
      </c>
      <c r="M22" s="36">
        <v>459</v>
      </c>
      <c r="N22" s="33">
        <f t="shared" si="0"/>
        <v>20.920692798541477</v>
      </c>
      <c r="O22" s="55">
        <v>2144</v>
      </c>
      <c r="P22" s="56">
        <v>207</v>
      </c>
      <c r="Q22" s="57">
        <f t="shared" si="1"/>
        <v>9.654850746268655</v>
      </c>
    </row>
    <row r="23" spans="2:17" ht="12.75" customHeight="1">
      <c r="B23" s="19" t="s">
        <v>17</v>
      </c>
      <c r="C23" s="31">
        <v>964</v>
      </c>
      <c r="D23" s="32">
        <v>122</v>
      </c>
      <c r="E23" s="33">
        <v>12.655601659751037</v>
      </c>
      <c r="F23" s="34">
        <v>819</v>
      </c>
      <c r="G23" s="32">
        <v>172</v>
      </c>
      <c r="H23" s="35">
        <v>21.001221001221</v>
      </c>
      <c r="I23" s="31">
        <v>807</v>
      </c>
      <c r="J23" s="32">
        <v>102</v>
      </c>
      <c r="K23" s="33">
        <v>12.639405204460965</v>
      </c>
      <c r="L23" s="36">
        <v>524</v>
      </c>
      <c r="M23" s="36">
        <v>171</v>
      </c>
      <c r="N23" s="33">
        <f t="shared" si="0"/>
        <v>32.63358778625955</v>
      </c>
      <c r="O23" s="55">
        <v>676</v>
      </c>
      <c r="P23" s="56">
        <v>71</v>
      </c>
      <c r="Q23" s="57">
        <f t="shared" si="1"/>
        <v>10.502958579881657</v>
      </c>
    </row>
    <row r="24" spans="2:17" ht="12.75" customHeight="1">
      <c r="B24" s="19" t="s">
        <v>18</v>
      </c>
      <c r="C24" s="31">
        <v>1511</v>
      </c>
      <c r="D24" s="32">
        <v>228</v>
      </c>
      <c r="E24" s="33">
        <v>15.089344804765057</v>
      </c>
      <c r="F24" s="34">
        <v>1312</v>
      </c>
      <c r="G24" s="32">
        <v>181</v>
      </c>
      <c r="H24" s="35">
        <v>13.795731707317074</v>
      </c>
      <c r="I24" s="31">
        <v>704</v>
      </c>
      <c r="J24" s="32">
        <v>207</v>
      </c>
      <c r="K24" s="33">
        <v>29.40340909090909</v>
      </c>
      <c r="L24" s="36">
        <v>493</v>
      </c>
      <c r="M24" s="36">
        <v>92</v>
      </c>
      <c r="N24" s="33">
        <f t="shared" si="0"/>
        <v>18.66125760649087</v>
      </c>
      <c r="O24" s="55">
        <v>480</v>
      </c>
      <c r="P24" s="56">
        <v>137</v>
      </c>
      <c r="Q24" s="57">
        <f t="shared" si="1"/>
        <v>28.541666666666664</v>
      </c>
    </row>
    <row r="25" spans="2:17" ht="12.75" customHeight="1">
      <c r="B25" s="19" t="s">
        <v>19</v>
      </c>
      <c r="C25" s="31">
        <v>5390</v>
      </c>
      <c r="D25" s="32">
        <v>513</v>
      </c>
      <c r="E25" s="33">
        <v>9.517625231910946</v>
      </c>
      <c r="F25" s="34">
        <v>3262</v>
      </c>
      <c r="G25" s="32">
        <v>491</v>
      </c>
      <c r="H25" s="35">
        <v>15.052115266707542</v>
      </c>
      <c r="I25" s="31">
        <v>2634</v>
      </c>
      <c r="J25" s="32">
        <v>430</v>
      </c>
      <c r="K25" s="33">
        <v>16.324981017463934</v>
      </c>
      <c r="L25" s="36">
        <v>1295</v>
      </c>
      <c r="M25" s="36">
        <v>288</v>
      </c>
      <c r="N25" s="33">
        <f t="shared" si="0"/>
        <v>22.239382239382238</v>
      </c>
      <c r="O25" s="55">
        <v>1383</v>
      </c>
      <c r="P25" s="56">
        <v>244</v>
      </c>
      <c r="Q25" s="57">
        <f t="shared" si="1"/>
        <v>17.642805495300074</v>
      </c>
    </row>
    <row r="26" spans="2:17" ht="12.75" customHeight="1">
      <c r="B26" s="19" t="s">
        <v>20</v>
      </c>
      <c r="C26" s="31">
        <v>5045</v>
      </c>
      <c r="D26" s="32">
        <v>1225</v>
      </c>
      <c r="E26" s="33">
        <v>24.2814667988107</v>
      </c>
      <c r="F26" s="34">
        <v>4287</v>
      </c>
      <c r="G26" s="32">
        <v>1085</v>
      </c>
      <c r="H26" s="35">
        <v>25.309073944483323</v>
      </c>
      <c r="I26" s="31">
        <v>4060</v>
      </c>
      <c r="J26" s="32">
        <v>1502</v>
      </c>
      <c r="K26" s="33">
        <v>36.995073891625616</v>
      </c>
      <c r="L26" s="36">
        <v>3665</v>
      </c>
      <c r="M26" s="36">
        <v>828</v>
      </c>
      <c r="N26" s="33">
        <f t="shared" si="0"/>
        <v>22.592087312414737</v>
      </c>
      <c r="O26" s="55">
        <v>3882</v>
      </c>
      <c r="P26" s="56">
        <v>927</v>
      </c>
      <c r="Q26" s="57">
        <f t="shared" si="1"/>
        <v>23.879443585780525</v>
      </c>
    </row>
    <row r="27" spans="2:17" ht="12.75" customHeight="1">
      <c r="B27" s="19" t="s">
        <v>21</v>
      </c>
      <c r="C27" s="31">
        <v>3321</v>
      </c>
      <c r="D27" s="32">
        <v>1156</v>
      </c>
      <c r="E27" s="33">
        <v>34.80879253236977</v>
      </c>
      <c r="F27" s="34">
        <v>2885</v>
      </c>
      <c r="G27" s="32">
        <v>1024</v>
      </c>
      <c r="H27" s="35">
        <v>35.493934142114384</v>
      </c>
      <c r="I27" s="31">
        <v>2954</v>
      </c>
      <c r="J27" s="32">
        <v>765</v>
      </c>
      <c r="K27" s="33">
        <v>25.897088693297228</v>
      </c>
      <c r="L27" s="36">
        <v>1944</v>
      </c>
      <c r="M27" s="36">
        <v>690</v>
      </c>
      <c r="N27" s="33">
        <f t="shared" si="0"/>
        <v>35.49382716049383</v>
      </c>
      <c r="O27" s="55">
        <v>1450</v>
      </c>
      <c r="P27" s="56">
        <v>612</v>
      </c>
      <c r="Q27" s="57">
        <f t="shared" si="1"/>
        <v>42.206896551724135</v>
      </c>
    </row>
    <row r="28" spans="2:17" ht="12.75" customHeight="1">
      <c r="B28" s="19" t="s">
        <v>22</v>
      </c>
      <c r="C28" s="31">
        <v>307</v>
      </c>
      <c r="D28" s="32">
        <v>108</v>
      </c>
      <c r="E28" s="33">
        <v>35.17915309446254</v>
      </c>
      <c r="F28" s="34">
        <v>231</v>
      </c>
      <c r="G28" s="32">
        <v>101</v>
      </c>
      <c r="H28" s="35">
        <v>43.722943722943725</v>
      </c>
      <c r="I28" s="31">
        <v>169</v>
      </c>
      <c r="J28" s="32">
        <v>82</v>
      </c>
      <c r="K28" s="33">
        <v>48.5207100591716</v>
      </c>
      <c r="L28" s="36">
        <v>138</v>
      </c>
      <c r="M28" s="36">
        <v>55</v>
      </c>
      <c r="N28" s="33">
        <f t="shared" si="0"/>
        <v>39.85507246376812</v>
      </c>
      <c r="O28" s="55">
        <v>146</v>
      </c>
      <c r="P28" s="56">
        <v>44</v>
      </c>
      <c r="Q28" s="57">
        <f t="shared" si="1"/>
        <v>30.136986301369863</v>
      </c>
    </row>
    <row r="29" spans="2:17" ht="12.75" customHeight="1">
      <c r="B29" s="19" t="s">
        <v>23</v>
      </c>
      <c r="C29" s="31">
        <v>152</v>
      </c>
      <c r="D29" s="32">
        <v>57</v>
      </c>
      <c r="E29" s="33">
        <v>37.5</v>
      </c>
      <c r="F29" s="34">
        <v>142</v>
      </c>
      <c r="G29" s="32">
        <v>41</v>
      </c>
      <c r="H29" s="35">
        <v>28.87323943661972</v>
      </c>
      <c r="I29" s="31">
        <v>104</v>
      </c>
      <c r="J29" s="32">
        <v>49</v>
      </c>
      <c r="K29" s="33">
        <v>47.11538461538461</v>
      </c>
      <c r="L29" s="36">
        <v>102</v>
      </c>
      <c r="M29" s="36">
        <v>36</v>
      </c>
      <c r="N29" s="33">
        <f t="shared" si="0"/>
        <v>35.294117647058826</v>
      </c>
      <c r="O29" s="55">
        <v>118</v>
      </c>
      <c r="P29" s="56">
        <v>57</v>
      </c>
      <c r="Q29" s="57">
        <f t="shared" si="1"/>
        <v>48.30508474576271</v>
      </c>
    </row>
    <row r="30" spans="2:17" ht="12.75" customHeight="1">
      <c r="B30" s="19" t="s">
        <v>24</v>
      </c>
      <c r="C30" s="31">
        <v>449</v>
      </c>
      <c r="D30" s="32">
        <v>148</v>
      </c>
      <c r="E30" s="33">
        <v>32.962138084632514</v>
      </c>
      <c r="F30" s="34">
        <v>298</v>
      </c>
      <c r="G30" s="32">
        <v>283</v>
      </c>
      <c r="H30" s="35">
        <v>94.96644295302013</v>
      </c>
      <c r="I30" s="31">
        <v>214</v>
      </c>
      <c r="J30" s="32">
        <v>154</v>
      </c>
      <c r="K30" s="33">
        <v>71.96261682242991</v>
      </c>
      <c r="L30" s="36">
        <v>207</v>
      </c>
      <c r="M30" s="36">
        <v>52</v>
      </c>
      <c r="N30" s="33">
        <f t="shared" si="0"/>
        <v>25.120772946859905</v>
      </c>
      <c r="O30" s="55">
        <v>163</v>
      </c>
      <c r="P30" s="56">
        <v>54</v>
      </c>
      <c r="Q30" s="57">
        <f t="shared" si="1"/>
        <v>33.12883435582822</v>
      </c>
    </row>
    <row r="31" spans="2:17" ht="12.75" customHeight="1">
      <c r="B31" s="19" t="s">
        <v>25</v>
      </c>
      <c r="C31" s="31">
        <v>681</v>
      </c>
      <c r="D31" s="32">
        <v>346</v>
      </c>
      <c r="E31" s="33">
        <v>50.80763582966226</v>
      </c>
      <c r="F31" s="34">
        <v>616</v>
      </c>
      <c r="G31" s="32">
        <v>345</v>
      </c>
      <c r="H31" s="35">
        <v>56.006493506493506</v>
      </c>
      <c r="I31" s="31">
        <v>453</v>
      </c>
      <c r="J31" s="32">
        <v>227</v>
      </c>
      <c r="K31" s="33">
        <v>50.11037527593819</v>
      </c>
      <c r="L31" s="36">
        <v>417</v>
      </c>
      <c r="M31" s="36">
        <v>237</v>
      </c>
      <c r="N31" s="33">
        <f t="shared" si="0"/>
        <v>56.83453237410072</v>
      </c>
      <c r="O31" s="55">
        <v>436</v>
      </c>
      <c r="P31" s="56">
        <v>243</v>
      </c>
      <c r="Q31" s="57">
        <f t="shared" si="1"/>
        <v>55.73394495412845</v>
      </c>
    </row>
    <row r="32" spans="2:17" ht="12.75" customHeight="1">
      <c r="B32" s="13" t="s">
        <v>26</v>
      </c>
      <c r="C32" s="16">
        <v>8873</v>
      </c>
      <c r="D32" s="14">
        <v>1965</v>
      </c>
      <c r="E32" s="17">
        <v>22.14583568128029</v>
      </c>
      <c r="F32" s="18">
        <v>5153</v>
      </c>
      <c r="G32" s="14">
        <v>1435</v>
      </c>
      <c r="H32" s="15">
        <v>27.84785561808655</v>
      </c>
      <c r="I32" s="16">
        <v>4137</v>
      </c>
      <c r="J32" s="14">
        <v>1048</v>
      </c>
      <c r="K32" s="17">
        <v>25.332366449117714</v>
      </c>
      <c r="L32" s="18">
        <v>5045</v>
      </c>
      <c r="M32" s="18">
        <v>966</v>
      </c>
      <c r="N32" s="17">
        <f t="shared" si="0"/>
        <v>19.147670961347867</v>
      </c>
      <c r="O32" s="52">
        <v>5432</v>
      </c>
      <c r="P32" s="53">
        <f>SUM(P33:P38)</f>
        <v>1004</v>
      </c>
      <c r="Q32" s="54">
        <f t="shared" si="1"/>
        <v>18.483063328424155</v>
      </c>
    </row>
    <row r="33" spans="2:17" ht="12.75" customHeight="1">
      <c r="B33" s="19" t="s">
        <v>27</v>
      </c>
      <c r="C33" s="31">
        <v>119</v>
      </c>
      <c r="D33" s="32">
        <v>68</v>
      </c>
      <c r="E33" s="33">
        <v>57.14285714285714</v>
      </c>
      <c r="F33" s="34">
        <v>93</v>
      </c>
      <c r="G33" s="32">
        <v>60</v>
      </c>
      <c r="H33" s="35">
        <v>64.51612903225806</v>
      </c>
      <c r="I33" s="31">
        <v>86</v>
      </c>
      <c r="J33" s="32">
        <v>52</v>
      </c>
      <c r="K33" s="33">
        <v>60.46511627906976</v>
      </c>
      <c r="L33" s="36">
        <v>78</v>
      </c>
      <c r="M33" s="36">
        <v>51</v>
      </c>
      <c r="N33" s="33">
        <f t="shared" si="0"/>
        <v>65.38461538461539</v>
      </c>
      <c r="O33" s="55">
        <v>61</v>
      </c>
      <c r="P33" s="56">
        <v>34</v>
      </c>
      <c r="Q33" s="57">
        <f t="shared" si="1"/>
        <v>55.73770491803278</v>
      </c>
    </row>
    <row r="34" spans="2:17" ht="12.75" customHeight="1">
      <c r="B34" s="19" t="s">
        <v>28</v>
      </c>
      <c r="C34" s="31">
        <v>127</v>
      </c>
      <c r="D34" s="32">
        <v>74</v>
      </c>
      <c r="E34" s="33">
        <v>58.26771653543307</v>
      </c>
      <c r="F34" s="34">
        <v>90</v>
      </c>
      <c r="G34" s="32">
        <v>66</v>
      </c>
      <c r="H34" s="35">
        <v>73.33333333333333</v>
      </c>
      <c r="I34" s="31">
        <v>73</v>
      </c>
      <c r="J34" s="32">
        <v>44</v>
      </c>
      <c r="K34" s="33">
        <v>60.273972602739725</v>
      </c>
      <c r="L34" s="36">
        <v>59</v>
      </c>
      <c r="M34" s="36">
        <v>24</v>
      </c>
      <c r="N34" s="33">
        <f t="shared" si="0"/>
        <v>40.67796610169492</v>
      </c>
      <c r="O34" s="55">
        <v>54</v>
      </c>
      <c r="P34" s="56">
        <v>26</v>
      </c>
      <c r="Q34" s="57">
        <f t="shared" si="1"/>
        <v>48.148148148148145</v>
      </c>
    </row>
    <row r="35" spans="2:17" ht="12.75" customHeight="1">
      <c r="B35" s="19" t="s">
        <v>29</v>
      </c>
      <c r="C35" s="31">
        <v>115</v>
      </c>
      <c r="D35" s="32">
        <v>59</v>
      </c>
      <c r="E35" s="33">
        <v>51.30434782608696</v>
      </c>
      <c r="F35" s="34">
        <v>70</v>
      </c>
      <c r="G35" s="32">
        <v>38</v>
      </c>
      <c r="H35" s="35">
        <v>54.285714285714285</v>
      </c>
      <c r="I35" s="31">
        <v>121</v>
      </c>
      <c r="J35" s="32">
        <v>58</v>
      </c>
      <c r="K35" s="33">
        <v>47.93388429752066</v>
      </c>
      <c r="L35" s="36">
        <v>73</v>
      </c>
      <c r="M35" s="36">
        <v>38</v>
      </c>
      <c r="N35" s="33">
        <f t="shared" si="0"/>
        <v>52.054794520547944</v>
      </c>
      <c r="O35" s="55">
        <v>58</v>
      </c>
      <c r="P35" s="56">
        <v>34</v>
      </c>
      <c r="Q35" s="57">
        <f t="shared" si="1"/>
        <v>58.620689655172406</v>
      </c>
    </row>
    <row r="36" spans="2:17" ht="12.75" customHeight="1">
      <c r="B36" s="19" t="s">
        <v>30</v>
      </c>
      <c r="C36" s="31">
        <v>1109</v>
      </c>
      <c r="D36" s="32">
        <v>443</v>
      </c>
      <c r="E36" s="33">
        <v>39.945897204688904</v>
      </c>
      <c r="F36" s="34">
        <v>635</v>
      </c>
      <c r="G36" s="32">
        <v>326</v>
      </c>
      <c r="H36" s="35">
        <v>51.338582677165356</v>
      </c>
      <c r="I36" s="31">
        <v>395</v>
      </c>
      <c r="J36" s="32">
        <v>163</v>
      </c>
      <c r="K36" s="33">
        <v>41.265822784810126</v>
      </c>
      <c r="L36" s="36">
        <v>454</v>
      </c>
      <c r="M36" s="36">
        <v>161</v>
      </c>
      <c r="N36" s="33">
        <f t="shared" si="0"/>
        <v>35.46255506607929</v>
      </c>
      <c r="O36" s="55">
        <v>415</v>
      </c>
      <c r="P36" s="56">
        <v>154</v>
      </c>
      <c r="Q36" s="57">
        <f t="shared" si="1"/>
        <v>37.10843373493976</v>
      </c>
    </row>
    <row r="37" spans="2:17" ht="12.75" customHeight="1">
      <c r="B37" s="19" t="s">
        <v>31</v>
      </c>
      <c r="C37" s="31">
        <v>6593</v>
      </c>
      <c r="D37" s="32">
        <v>1115</v>
      </c>
      <c r="E37" s="33">
        <v>16.91187623236766</v>
      </c>
      <c r="F37" s="34">
        <v>3724</v>
      </c>
      <c r="G37" s="32">
        <v>747</v>
      </c>
      <c r="H37" s="35">
        <v>20.05907626208378</v>
      </c>
      <c r="I37" s="31">
        <v>3053</v>
      </c>
      <c r="J37" s="32">
        <v>580</v>
      </c>
      <c r="K37" s="33">
        <v>18.99770717327219</v>
      </c>
      <c r="L37" s="36">
        <v>4001</v>
      </c>
      <c r="M37" s="36">
        <v>579</v>
      </c>
      <c r="N37" s="33">
        <f t="shared" si="0"/>
        <v>14.471382154461384</v>
      </c>
      <c r="O37" s="55">
        <v>4442</v>
      </c>
      <c r="P37" s="56">
        <v>677</v>
      </c>
      <c r="Q37" s="57">
        <f t="shared" si="1"/>
        <v>15.240882485366953</v>
      </c>
    </row>
    <row r="38" spans="2:17" ht="12.75" customHeight="1">
      <c r="B38" s="19" t="s">
        <v>32</v>
      </c>
      <c r="C38" s="31">
        <v>810</v>
      </c>
      <c r="D38" s="32">
        <v>206</v>
      </c>
      <c r="E38" s="33">
        <v>25.432098765432098</v>
      </c>
      <c r="F38" s="34">
        <v>541</v>
      </c>
      <c r="G38" s="32">
        <v>198</v>
      </c>
      <c r="H38" s="35">
        <v>36.59889094269871</v>
      </c>
      <c r="I38" s="31">
        <v>409</v>
      </c>
      <c r="J38" s="32">
        <v>151</v>
      </c>
      <c r="K38" s="33">
        <v>36.91931540342298</v>
      </c>
      <c r="L38" s="36">
        <v>380</v>
      </c>
      <c r="M38" s="36">
        <v>113</v>
      </c>
      <c r="N38" s="33">
        <f t="shared" si="0"/>
        <v>29.736842105263158</v>
      </c>
      <c r="O38" s="55">
        <v>402</v>
      </c>
      <c r="P38" s="56">
        <v>79</v>
      </c>
      <c r="Q38" s="57">
        <f t="shared" si="1"/>
        <v>19.65174129353234</v>
      </c>
    </row>
    <row r="39" spans="2:17" ht="12.75" customHeight="1">
      <c r="B39" s="13" t="s">
        <v>33</v>
      </c>
      <c r="C39" s="16">
        <v>10282</v>
      </c>
      <c r="D39" s="14">
        <v>3757</v>
      </c>
      <c r="E39" s="17">
        <v>36.53958373857226</v>
      </c>
      <c r="F39" s="18">
        <v>8449</v>
      </c>
      <c r="G39" s="14">
        <v>3014</v>
      </c>
      <c r="H39" s="15">
        <v>35.672860693573206</v>
      </c>
      <c r="I39" s="16">
        <v>7589</v>
      </c>
      <c r="J39" s="14">
        <v>2093</v>
      </c>
      <c r="K39" s="17">
        <v>27.579391224140203</v>
      </c>
      <c r="L39" s="18">
        <v>6725</v>
      </c>
      <c r="M39" s="18">
        <v>2082</v>
      </c>
      <c r="N39" s="17">
        <f t="shared" si="0"/>
        <v>30.95910780669145</v>
      </c>
      <c r="O39" s="52">
        <v>5662</v>
      </c>
      <c r="P39" s="53">
        <f>SUM(P40:P45)</f>
        <v>1673</v>
      </c>
      <c r="Q39" s="54">
        <f t="shared" si="1"/>
        <v>29.547862945955494</v>
      </c>
    </row>
    <row r="40" spans="2:17" ht="12.75" customHeight="1">
      <c r="B40" s="19" t="s">
        <v>34</v>
      </c>
      <c r="C40" s="31">
        <v>364</v>
      </c>
      <c r="D40" s="32">
        <v>159</v>
      </c>
      <c r="E40" s="33">
        <v>43.68131868131868</v>
      </c>
      <c r="F40" s="34">
        <v>278</v>
      </c>
      <c r="G40" s="32">
        <v>140</v>
      </c>
      <c r="H40" s="35">
        <v>50.35971223021583</v>
      </c>
      <c r="I40" s="31">
        <v>263</v>
      </c>
      <c r="J40" s="32">
        <v>77</v>
      </c>
      <c r="K40" s="33">
        <v>29.277566539923956</v>
      </c>
      <c r="L40" s="36">
        <v>233</v>
      </c>
      <c r="M40" s="36">
        <v>83</v>
      </c>
      <c r="N40" s="33">
        <f t="shared" si="0"/>
        <v>35.622317596566525</v>
      </c>
      <c r="O40" s="55">
        <v>201</v>
      </c>
      <c r="P40" s="56">
        <v>88</v>
      </c>
      <c r="Q40" s="57">
        <f t="shared" si="1"/>
        <v>43.78109452736319</v>
      </c>
    </row>
    <row r="41" spans="2:17" ht="12.75" customHeight="1">
      <c r="B41" s="19" t="s">
        <v>35</v>
      </c>
      <c r="C41" s="31">
        <v>897</v>
      </c>
      <c r="D41" s="32">
        <v>392</v>
      </c>
      <c r="E41" s="33">
        <v>43.701226309921964</v>
      </c>
      <c r="F41" s="34">
        <v>703</v>
      </c>
      <c r="G41" s="32">
        <v>287</v>
      </c>
      <c r="H41" s="35">
        <v>40.82503556187766</v>
      </c>
      <c r="I41" s="31">
        <v>672</v>
      </c>
      <c r="J41" s="32">
        <v>183</v>
      </c>
      <c r="K41" s="33">
        <v>27.232142857142854</v>
      </c>
      <c r="L41" s="36">
        <v>534</v>
      </c>
      <c r="M41" s="36">
        <v>176</v>
      </c>
      <c r="N41" s="33">
        <f t="shared" si="0"/>
        <v>32.958801498127336</v>
      </c>
      <c r="O41" s="55">
        <v>302</v>
      </c>
      <c r="P41" s="56">
        <v>103</v>
      </c>
      <c r="Q41" s="57">
        <f t="shared" si="1"/>
        <v>34.105960264900666</v>
      </c>
    </row>
    <row r="42" spans="2:17" ht="12.75" customHeight="1">
      <c r="B42" s="19" t="s">
        <v>36</v>
      </c>
      <c r="C42" s="31">
        <v>6012</v>
      </c>
      <c r="D42" s="32">
        <v>2431</v>
      </c>
      <c r="E42" s="33">
        <v>40.43579507651364</v>
      </c>
      <c r="F42" s="34">
        <v>5183</v>
      </c>
      <c r="G42" s="32">
        <v>1893</v>
      </c>
      <c r="H42" s="35">
        <v>36.523249083542346</v>
      </c>
      <c r="I42" s="31">
        <v>4318</v>
      </c>
      <c r="J42" s="32">
        <v>1260</v>
      </c>
      <c r="K42" s="33">
        <v>29.18017600741084</v>
      </c>
      <c r="L42" s="36">
        <v>3633</v>
      </c>
      <c r="M42" s="36">
        <v>1266</v>
      </c>
      <c r="N42" s="33">
        <f t="shared" si="0"/>
        <v>34.84723369116433</v>
      </c>
      <c r="O42" s="55">
        <v>2891</v>
      </c>
      <c r="P42" s="56">
        <v>970</v>
      </c>
      <c r="Q42" s="57">
        <f t="shared" si="1"/>
        <v>33.552404012452435</v>
      </c>
    </row>
    <row r="43" spans="2:17" ht="12.75" customHeight="1">
      <c r="B43" s="19" t="s">
        <v>37</v>
      </c>
      <c r="C43" s="31">
        <v>2507</v>
      </c>
      <c r="D43" s="32">
        <v>524</v>
      </c>
      <c r="E43" s="33">
        <v>20.901475867570802</v>
      </c>
      <c r="F43" s="34">
        <v>1810</v>
      </c>
      <c r="G43" s="32">
        <v>483</v>
      </c>
      <c r="H43" s="35">
        <v>26.685082872928177</v>
      </c>
      <c r="I43" s="31">
        <v>1969</v>
      </c>
      <c r="J43" s="32">
        <v>400</v>
      </c>
      <c r="K43" s="33">
        <v>20.31488065007618</v>
      </c>
      <c r="L43" s="36">
        <v>1925</v>
      </c>
      <c r="M43" s="36">
        <v>422</v>
      </c>
      <c r="N43" s="33">
        <f t="shared" si="0"/>
        <v>21.922077922077925</v>
      </c>
      <c r="O43" s="55">
        <v>1885</v>
      </c>
      <c r="P43" s="56">
        <v>427</v>
      </c>
      <c r="Q43" s="57">
        <f t="shared" si="1"/>
        <v>22.652519893899203</v>
      </c>
    </row>
    <row r="44" spans="2:17" ht="12.75" customHeight="1">
      <c r="B44" s="19" t="s">
        <v>38</v>
      </c>
      <c r="C44" s="31">
        <v>326</v>
      </c>
      <c r="D44" s="32">
        <v>156</v>
      </c>
      <c r="E44" s="33">
        <v>47.85276073619632</v>
      </c>
      <c r="F44" s="34">
        <v>284</v>
      </c>
      <c r="G44" s="32">
        <v>104</v>
      </c>
      <c r="H44" s="35">
        <v>36.61971830985916</v>
      </c>
      <c r="I44" s="31">
        <v>237</v>
      </c>
      <c r="J44" s="32">
        <v>117</v>
      </c>
      <c r="K44" s="33">
        <v>49.36708860759494</v>
      </c>
      <c r="L44" s="36">
        <v>251</v>
      </c>
      <c r="M44" s="36">
        <v>74</v>
      </c>
      <c r="N44" s="33">
        <f t="shared" si="0"/>
        <v>29.482071713147413</v>
      </c>
      <c r="O44" s="55">
        <v>260</v>
      </c>
      <c r="P44" s="56">
        <v>51</v>
      </c>
      <c r="Q44" s="57">
        <f t="shared" si="1"/>
        <v>19.615384615384617</v>
      </c>
    </row>
    <row r="45" spans="2:17" ht="12.75" customHeight="1">
      <c r="B45" s="19" t="s">
        <v>39</v>
      </c>
      <c r="C45" s="31">
        <v>176</v>
      </c>
      <c r="D45" s="32">
        <v>95</v>
      </c>
      <c r="E45" s="33">
        <v>53.97727272727273</v>
      </c>
      <c r="F45" s="34">
        <v>191</v>
      </c>
      <c r="G45" s="32">
        <v>107</v>
      </c>
      <c r="H45" s="35">
        <v>56.02094240837696</v>
      </c>
      <c r="I45" s="31">
        <v>130</v>
      </c>
      <c r="J45" s="32">
        <v>56</v>
      </c>
      <c r="K45" s="33">
        <v>43.07692307692308</v>
      </c>
      <c r="L45" s="36">
        <v>149</v>
      </c>
      <c r="M45" s="36">
        <v>61</v>
      </c>
      <c r="N45" s="33">
        <f t="shared" si="0"/>
        <v>40.939597315436245</v>
      </c>
      <c r="O45" s="55">
        <v>123</v>
      </c>
      <c r="P45" s="56">
        <v>34</v>
      </c>
      <c r="Q45" s="57">
        <f t="shared" si="1"/>
        <v>27.64227642276423</v>
      </c>
    </row>
    <row r="46" spans="2:17" ht="12.75" customHeight="1">
      <c r="B46" s="13" t="s">
        <v>40</v>
      </c>
      <c r="C46" s="16">
        <v>778</v>
      </c>
      <c r="D46" s="14">
        <v>428</v>
      </c>
      <c r="E46" s="17">
        <v>55.012853470437015</v>
      </c>
      <c r="F46" s="18">
        <v>782</v>
      </c>
      <c r="G46" s="14">
        <v>434</v>
      </c>
      <c r="H46" s="15">
        <v>55.49872122762148</v>
      </c>
      <c r="I46" s="16">
        <v>616</v>
      </c>
      <c r="J46" s="14">
        <v>373</v>
      </c>
      <c r="K46" s="17">
        <v>60.55194805194806</v>
      </c>
      <c r="L46" s="18">
        <v>451</v>
      </c>
      <c r="M46" s="18">
        <v>319</v>
      </c>
      <c r="N46" s="17">
        <f t="shared" si="0"/>
        <v>70.73170731707317</v>
      </c>
      <c r="O46" s="52">
        <v>443</v>
      </c>
      <c r="P46" s="53">
        <f>SUM(P47:P51)</f>
        <v>246</v>
      </c>
      <c r="Q46" s="54">
        <f t="shared" si="1"/>
        <v>55.53047404063205</v>
      </c>
    </row>
    <row r="47" spans="2:17" ht="12.75" customHeight="1">
      <c r="B47" s="19" t="s">
        <v>41</v>
      </c>
      <c r="C47" s="31">
        <v>57</v>
      </c>
      <c r="D47" s="32">
        <v>22</v>
      </c>
      <c r="E47" s="33">
        <v>38.59649122807017</v>
      </c>
      <c r="F47" s="34">
        <v>46</v>
      </c>
      <c r="G47" s="32">
        <v>26</v>
      </c>
      <c r="H47" s="35">
        <v>56.52173913043478</v>
      </c>
      <c r="I47" s="31">
        <v>51</v>
      </c>
      <c r="J47" s="32">
        <v>62</v>
      </c>
      <c r="K47" s="33">
        <v>121.56862745098039</v>
      </c>
      <c r="L47" s="36">
        <v>20</v>
      </c>
      <c r="M47" s="36">
        <v>19</v>
      </c>
      <c r="N47" s="33">
        <f t="shared" si="0"/>
        <v>95</v>
      </c>
      <c r="O47" s="55">
        <v>39</v>
      </c>
      <c r="P47" s="56">
        <v>16</v>
      </c>
      <c r="Q47" s="57">
        <f t="shared" si="1"/>
        <v>41.02564102564102</v>
      </c>
    </row>
    <row r="48" spans="2:17" ht="12.75" customHeight="1">
      <c r="B48" s="19" t="s">
        <v>42</v>
      </c>
      <c r="C48" s="31">
        <v>46</v>
      </c>
      <c r="D48" s="32">
        <v>21</v>
      </c>
      <c r="E48" s="33">
        <v>45.65217391304348</v>
      </c>
      <c r="F48" s="34">
        <v>47</v>
      </c>
      <c r="G48" s="32">
        <v>33</v>
      </c>
      <c r="H48" s="35">
        <v>70.2127659574468</v>
      </c>
      <c r="I48" s="31">
        <v>44</v>
      </c>
      <c r="J48" s="32">
        <v>37</v>
      </c>
      <c r="K48" s="33">
        <v>84.0909090909091</v>
      </c>
      <c r="L48" s="36">
        <v>15</v>
      </c>
      <c r="M48" s="36">
        <v>11</v>
      </c>
      <c r="N48" s="33">
        <f t="shared" si="0"/>
        <v>73.33333333333333</v>
      </c>
      <c r="O48" s="55">
        <v>26</v>
      </c>
      <c r="P48" s="56">
        <v>35</v>
      </c>
      <c r="Q48" s="57">
        <f t="shared" si="1"/>
        <v>134.6153846153846</v>
      </c>
    </row>
    <row r="49" spans="2:17" ht="12.75" customHeight="1">
      <c r="B49" s="19" t="s">
        <v>43</v>
      </c>
      <c r="C49" s="31">
        <v>310</v>
      </c>
      <c r="D49" s="32">
        <v>118</v>
      </c>
      <c r="E49" s="33">
        <v>38.064516129032256</v>
      </c>
      <c r="F49" s="34">
        <v>370</v>
      </c>
      <c r="G49" s="32">
        <v>148</v>
      </c>
      <c r="H49" s="35">
        <v>40</v>
      </c>
      <c r="I49" s="31">
        <v>278</v>
      </c>
      <c r="J49" s="32">
        <v>102</v>
      </c>
      <c r="K49" s="33">
        <v>36.69064748201439</v>
      </c>
      <c r="L49" s="36">
        <v>226</v>
      </c>
      <c r="M49" s="36">
        <v>184</v>
      </c>
      <c r="N49" s="33">
        <f t="shared" si="0"/>
        <v>81.41592920353983</v>
      </c>
      <c r="O49" s="55">
        <v>193</v>
      </c>
      <c r="P49" s="56">
        <v>80</v>
      </c>
      <c r="Q49" s="57">
        <f t="shared" si="1"/>
        <v>41.45077720207254</v>
      </c>
    </row>
    <row r="50" spans="2:17" ht="12.75" customHeight="1">
      <c r="B50" s="19" t="s">
        <v>44</v>
      </c>
      <c r="C50" s="31">
        <v>270</v>
      </c>
      <c r="D50" s="32">
        <v>192</v>
      </c>
      <c r="E50" s="33">
        <v>71.11111111111111</v>
      </c>
      <c r="F50" s="34">
        <v>239</v>
      </c>
      <c r="G50" s="32">
        <v>162</v>
      </c>
      <c r="H50" s="35">
        <v>67.78242677824268</v>
      </c>
      <c r="I50" s="31">
        <v>166</v>
      </c>
      <c r="J50" s="32">
        <v>129</v>
      </c>
      <c r="K50" s="33">
        <v>77.71084337349397</v>
      </c>
      <c r="L50" s="36">
        <v>137</v>
      </c>
      <c r="M50" s="36">
        <v>74</v>
      </c>
      <c r="N50" s="33">
        <f t="shared" si="0"/>
        <v>54.01459854014598</v>
      </c>
      <c r="O50" s="55">
        <v>127</v>
      </c>
      <c r="P50" s="56">
        <v>80</v>
      </c>
      <c r="Q50" s="57">
        <f t="shared" si="1"/>
        <v>62.99212598425197</v>
      </c>
    </row>
    <row r="51" spans="2:17" ht="12.75" customHeight="1">
      <c r="B51" s="19" t="s">
        <v>45</v>
      </c>
      <c r="C51" s="31">
        <v>95</v>
      </c>
      <c r="D51" s="32">
        <v>75</v>
      </c>
      <c r="E51" s="33">
        <v>78.94736842105263</v>
      </c>
      <c r="F51" s="34">
        <v>80</v>
      </c>
      <c r="G51" s="32">
        <v>65</v>
      </c>
      <c r="H51" s="35">
        <v>81.25</v>
      </c>
      <c r="I51" s="31">
        <v>77</v>
      </c>
      <c r="J51" s="32">
        <v>43</v>
      </c>
      <c r="K51" s="33">
        <v>55.84415584415584</v>
      </c>
      <c r="L51" s="36">
        <v>53</v>
      </c>
      <c r="M51" s="36">
        <v>31</v>
      </c>
      <c r="N51" s="33">
        <f t="shared" si="0"/>
        <v>58.490566037735846</v>
      </c>
      <c r="O51" s="55">
        <v>58</v>
      </c>
      <c r="P51" s="56">
        <v>35</v>
      </c>
      <c r="Q51" s="57">
        <f t="shared" si="1"/>
        <v>60.3448275862069</v>
      </c>
    </row>
    <row r="52" spans="2:17" ht="12.75" customHeight="1">
      <c r="B52" s="13" t="s">
        <v>46</v>
      </c>
      <c r="C52" s="16">
        <v>407</v>
      </c>
      <c r="D52" s="14">
        <v>237</v>
      </c>
      <c r="E52" s="17">
        <v>58.23095823095823</v>
      </c>
      <c r="F52" s="18">
        <v>375</v>
      </c>
      <c r="G52" s="14">
        <v>205</v>
      </c>
      <c r="H52" s="15">
        <v>54.666666666666664</v>
      </c>
      <c r="I52" s="16">
        <v>381</v>
      </c>
      <c r="J52" s="14">
        <v>172</v>
      </c>
      <c r="K52" s="17">
        <v>45.14435695538058</v>
      </c>
      <c r="L52" s="18">
        <v>298</v>
      </c>
      <c r="M52" s="18">
        <v>159</v>
      </c>
      <c r="N52" s="17">
        <f t="shared" si="0"/>
        <v>53.355704697986575</v>
      </c>
      <c r="O52" s="52">
        <v>209</v>
      </c>
      <c r="P52" s="53">
        <f>SUM(P53:P56)</f>
        <v>124</v>
      </c>
      <c r="Q52" s="54">
        <f t="shared" si="1"/>
        <v>59.33014354066985</v>
      </c>
    </row>
    <row r="53" spans="2:17" ht="12.75" customHeight="1">
      <c r="B53" s="19" t="s">
        <v>47</v>
      </c>
      <c r="C53" s="22">
        <v>56</v>
      </c>
      <c r="D53" s="20">
        <v>43</v>
      </c>
      <c r="E53" s="23">
        <v>76.78571428571429</v>
      </c>
      <c r="F53" s="24">
        <v>51</v>
      </c>
      <c r="G53" s="20">
        <v>43</v>
      </c>
      <c r="H53" s="21">
        <v>84.31372549019608</v>
      </c>
      <c r="I53" s="22">
        <v>68</v>
      </c>
      <c r="J53" s="20">
        <v>34</v>
      </c>
      <c r="K53" s="23">
        <v>50</v>
      </c>
      <c r="L53" s="26">
        <v>50</v>
      </c>
      <c r="M53" s="26">
        <v>33</v>
      </c>
      <c r="N53" s="17">
        <f t="shared" si="0"/>
        <v>66</v>
      </c>
      <c r="O53" s="60">
        <v>16</v>
      </c>
      <c r="P53" s="61">
        <v>10</v>
      </c>
      <c r="Q53" s="57">
        <f t="shared" si="1"/>
        <v>62.5</v>
      </c>
    </row>
    <row r="54" spans="2:17" ht="12.75" customHeight="1">
      <c r="B54" s="19" t="s">
        <v>48</v>
      </c>
      <c r="C54" s="22">
        <v>114</v>
      </c>
      <c r="D54" s="20">
        <v>54</v>
      </c>
      <c r="E54" s="23">
        <v>47.368421052631575</v>
      </c>
      <c r="F54" s="24">
        <v>117</v>
      </c>
      <c r="G54" s="20">
        <v>45</v>
      </c>
      <c r="H54" s="21">
        <v>38.46153846153847</v>
      </c>
      <c r="I54" s="22">
        <v>109</v>
      </c>
      <c r="J54" s="20">
        <v>42</v>
      </c>
      <c r="K54" s="23">
        <v>38.53211009174312</v>
      </c>
      <c r="L54" s="26">
        <v>82</v>
      </c>
      <c r="M54" s="26">
        <v>50</v>
      </c>
      <c r="N54" s="17">
        <f t="shared" si="0"/>
        <v>60.97560975609756</v>
      </c>
      <c r="O54" s="60">
        <v>61</v>
      </c>
      <c r="P54" s="61">
        <v>35</v>
      </c>
      <c r="Q54" s="57">
        <f t="shared" si="1"/>
        <v>57.377049180327866</v>
      </c>
    </row>
    <row r="55" spans="2:17" ht="12.75" customHeight="1">
      <c r="B55" s="19" t="s">
        <v>49</v>
      </c>
      <c r="C55" s="22">
        <v>167</v>
      </c>
      <c r="D55" s="20">
        <v>93</v>
      </c>
      <c r="E55" s="23">
        <v>55.688622754491014</v>
      </c>
      <c r="F55" s="24">
        <v>140</v>
      </c>
      <c r="G55" s="20">
        <v>75</v>
      </c>
      <c r="H55" s="21">
        <v>53.57142857142857</v>
      </c>
      <c r="I55" s="22">
        <v>142</v>
      </c>
      <c r="J55" s="20">
        <v>62</v>
      </c>
      <c r="K55" s="23">
        <v>43.66197183098591</v>
      </c>
      <c r="L55" s="26">
        <v>120</v>
      </c>
      <c r="M55" s="26">
        <v>50</v>
      </c>
      <c r="N55" s="17">
        <f t="shared" si="0"/>
        <v>41.66666666666667</v>
      </c>
      <c r="O55" s="60">
        <v>96</v>
      </c>
      <c r="P55" s="61">
        <v>52</v>
      </c>
      <c r="Q55" s="57">
        <f t="shared" si="1"/>
        <v>54.166666666666664</v>
      </c>
    </row>
    <row r="56" spans="2:17" ht="12.75" customHeight="1">
      <c r="B56" s="19" t="s">
        <v>50</v>
      </c>
      <c r="C56" s="22">
        <v>70</v>
      </c>
      <c r="D56" s="20">
        <v>47</v>
      </c>
      <c r="E56" s="23">
        <v>67.14285714285714</v>
      </c>
      <c r="F56" s="24">
        <v>67</v>
      </c>
      <c r="G56" s="20">
        <v>42</v>
      </c>
      <c r="H56" s="21">
        <v>62.68656716417911</v>
      </c>
      <c r="I56" s="22">
        <v>62</v>
      </c>
      <c r="J56" s="20">
        <v>34</v>
      </c>
      <c r="K56" s="23">
        <v>54.83870967741935</v>
      </c>
      <c r="L56" s="26">
        <v>46</v>
      </c>
      <c r="M56" s="26">
        <v>26</v>
      </c>
      <c r="N56" s="17">
        <f t="shared" si="0"/>
        <v>56.52173913043478</v>
      </c>
      <c r="O56" s="60">
        <v>36</v>
      </c>
      <c r="P56" s="61">
        <v>27</v>
      </c>
      <c r="Q56" s="57">
        <f t="shared" si="1"/>
        <v>75</v>
      </c>
    </row>
    <row r="57" spans="2:17" ht="12.75" customHeight="1">
      <c r="B57" s="13" t="s">
        <v>51</v>
      </c>
      <c r="C57" s="16">
        <v>2994</v>
      </c>
      <c r="D57" s="14">
        <v>1770</v>
      </c>
      <c r="E57" s="17">
        <v>59.118236472945895</v>
      </c>
      <c r="F57" s="18">
        <v>2415</v>
      </c>
      <c r="G57" s="14">
        <v>1382</v>
      </c>
      <c r="H57" s="15">
        <v>57.22567287784679</v>
      </c>
      <c r="I57" s="16">
        <v>2354</v>
      </c>
      <c r="J57" s="14">
        <v>1343</v>
      </c>
      <c r="K57" s="17">
        <v>57.051826677994896</v>
      </c>
      <c r="L57" s="18">
        <v>2035</v>
      </c>
      <c r="M57" s="18">
        <v>1049</v>
      </c>
      <c r="N57" s="17">
        <f t="shared" si="0"/>
        <v>51.54791154791155</v>
      </c>
      <c r="O57" s="52">
        <v>1623</v>
      </c>
      <c r="P57" s="53">
        <f>SUM(P58:P65)</f>
        <v>953</v>
      </c>
      <c r="Q57" s="54">
        <f t="shared" si="1"/>
        <v>58.71842267406038</v>
      </c>
    </row>
    <row r="58" spans="2:17" ht="12.75" customHeight="1">
      <c r="B58" s="19" t="s">
        <v>52</v>
      </c>
      <c r="C58" s="31">
        <v>2000</v>
      </c>
      <c r="D58" s="32">
        <v>1095</v>
      </c>
      <c r="E58" s="33">
        <v>54.75</v>
      </c>
      <c r="F58" s="34">
        <v>1596</v>
      </c>
      <c r="G58" s="32">
        <v>834</v>
      </c>
      <c r="H58" s="35">
        <v>52.255639097744364</v>
      </c>
      <c r="I58" s="31">
        <v>1531</v>
      </c>
      <c r="J58" s="32">
        <v>798</v>
      </c>
      <c r="K58" s="33">
        <v>52.12279555845852</v>
      </c>
      <c r="L58" s="36">
        <v>1400</v>
      </c>
      <c r="M58" s="37">
        <v>643</v>
      </c>
      <c r="N58" s="33">
        <f t="shared" si="0"/>
        <v>45.92857142857143</v>
      </c>
      <c r="O58" s="55">
        <v>1154</v>
      </c>
      <c r="P58" s="62">
        <v>648</v>
      </c>
      <c r="Q58" s="57">
        <f t="shared" si="1"/>
        <v>56.1525129982669</v>
      </c>
    </row>
    <row r="59" spans="2:17" ht="12.75" customHeight="1">
      <c r="B59" s="19" t="s">
        <v>53</v>
      </c>
      <c r="C59" s="31">
        <v>117</v>
      </c>
      <c r="D59" s="32">
        <v>85</v>
      </c>
      <c r="E59" s="33">
        <v>72.64957264957265</v>
      </c>
      <c r="F59" s="34">
        <v>89</v>
      </c>
      <c r="G59" s="32">
        <v>47</v>
      </c>
      <c r="H59" s="35">
        <v>52.80898876404494</v>
      </c>
      <c r="I59" s="31">
        <v>87</v>
      </c>
      <c r="J59" s="32">
        <v>52</v>
      </c>
      <c r="K59" s="33">
        <v>59.77011494252874</v>
      </c>
      <c r="L59" s="36">
        <v>73</v>
      </c>
      <c r="M59" s="37">
        <v>36</v>
      </c>
      <c r="N59" s="33">
        <f t="shared" si="0"/>
        <v>49.31506849315068</v>
      </c>
      <c r="O59" s="55">
        <v>53</v>
      </c>
      <c r="P59" s="62">
        <v>37</v>
      </c>
      <c r="Q59" s="57">
        <f t="shared" si="1"/>
        <v>69.81132075471697</v>
      </c>
    </row>
    <row r="60" spans="2:17" ht="12.75" customHeight="1">
      <c r="B60" s="19" t="s">
        <v>54</v>
      </c>
      <c r="C60" s="31">
        <v>45</v>
      </c>
      <c r="D60" s="32">
        <v>42</v>
      </c>
      <c r="E60" s="33">
        <v>93.33333333333333</v>
      </c>
      <c r="F60" s="34">
        <v>69</v>
      </c>
      <c r="G60" s="32">
        <v>45</v>
      </c>
      <c r="H60" s="35">
        <v>65.21739130434783</v>
      </c>
      <c r="I60" s="31">
        <v>50</v>
      </c>
      <c r="J60" s="32">
        <v>35</v>
      </c>
      <c r="K60" s="33">
        <v>70</v>
      </c>
      <c r="L60" s="36">
        <v>60</v>
      </c>
      <c r="M60" s="37">
        <v>33</v>
      </c>
      <c r="N60" s="33">
        <f t="shared" si="0"/>
        <v>55.00000000000001</v>
      </c>
      <c r="O60" s="55">
        <v>35</v>
      </c>
      <c r="P60" s="62">
        <v>23</v>
      </c>
      <c r="Q60" s="57">
        <f t="shared" si="1"/>
        <v>65.71428571428571</v>
      </c>
    </row>
    <row r="61" spans="2:17" ht="12.75" customHeight="1">
      <c r="B61" s="19" t="s">
        <v>55</v>
      </c>
      <c r="C61" s="31">
        <v>265</v>
      </c>
      <c r="D61" s="32">
        <v>179</v>
      </c>
      <c r="E61" s="33">
        <v>67.54716981132076</v>
      </c>
      <c r="F61" s="34">
        <v>159</v>
      </c>
      <c r="G61" s="32">
        <v>133</v>
      </c>
      <c r="H61" s="35">
        <v>83.64779874213836</v>
      </c>
      <c r="I61" s="31">
        <v>176</v>
      </c>
      <c r="J61" s="32">
        <v>115</v>
      </c>
      <c r="K61" s="33">
        <v>65.3409090909091</v>
      </c>
      <c r="L61" s="36">
        <v>110</v>
      </c>
      <c r="M61" s="37">
        <v>82</v>
      </c>
      <c r="N61" s="33">
        <f t="shared" si="0"/>
        <v>74.54545454545455</v>
      </c>
      <c r="O61" s="55">
        <v>100</v>
      </c>
      <c r="P61" s="62">
        <v>65</v>
      </c>
      <c r="Q61" s="57">
        <f t="shared" si="1"/>
        <v>65</v>
      </c>
    </row>
    <row r="62" spans="2:17" ht="12.75" customHeight="1">
      <c r="B62" s="19" t="s">
        <v>56</v>
      </c>
      <c r="C62" s="31">
        <v>84</v>
      </c>
      <c r="D62" s="32">
        <v>45</v>
      </c>
      <c r="E62" s="33">
        <v>53.57142857142857</v>
      </c>
      <c r="F62" s="34">
        <v>76</v>
      </c>
      <c r="G62" s="32">
        <v>53</v>
      </c>
      <c r="H62" s="35">
        <v>69.73684210526315</v>
      </c>
      <c r="I62" s="31">
        <v>71</v>
      </c>
      <c r="J62" s="32">
        <v>35</v>
      </c>
      <c r="K62" s="33">
        <v>49.29577464788733</v>
      </c>
      <c r="L62" s="36">
        <v>66</v>
      </c>
      <c r="M62" s="37">
        <v>39</v>
      </c>
      <c r="N62" s="33">
        <f t="shared" si="0"/>
        <v>59.09090909090909</v>
      </c>
      <c r="O62" s="55">
        <v>42</v>
      </c>
      <c r="P62" s="62">
        <v>19</v>
      </c>
      <c r="Q62" s="57">
        <f t="shared" si="1"/>
        <v>45.23809523809524</v>
      </c>
    </row>
    <row r="63" spans="2:17" ht="12.75" customHeight="1">
      <c r="B63" s="19" t="s">
        <v>57</v>
      </c>
      <c r="C63" s="31">
        <v>74</v>
      </c>
      <c r="D63" s="32">
        <v>59</v>
      </c>
      <c r="E63" s="33">
        <v>79.72972972972973</v>
      </c>
      <c r="F63" s="34">
        <v>66</v>
      </c>
      <c r="G63" s="32">
        <v>51</v>
      </c>
      <c r="H63" s="35">
        <v>77.27272727272727</v>
      </c>
      <c r="I63" s="31">
        <v>75</v>
      </c>
      <c r="J63" s="32">
        <v>65</v>
      </c>
      <c r="K63" s="33">
        <v>86.66666666666667</v>
      </c>
      <c r="L63" s="36">
        <v>55</v>
      </c>
      <c r="M63" s="37">
        <v>40</v>
      </c>
      <c r="N63" s="33">
        <f t="shared" si="0"/>
        <v>72.72727272727273</v>
      </c>
      <c r="O63" s="55">
        <v>41</v>
      </c>
      <c r="P63" s="62">
        <v>27</v>
      </c>
      <c r="Q63" s="57">
        <f t="shared" si="1"/>
        <v>65.85365853658537</v>
      </c>
    </row>
    <row r="64" spans="2:17" ht="12.75" customHeight="1">
      <c r="B64" s="19" t="s">
        <v>58</v>
      </c>
      <c r="C64" s="31">
        <v>149</v>
      </c>
      <c r="D64" s="32">
        <v>82</v>
      </c>
      <c r="E64" s="33">
        <v>55.033557046979865</v>
      </c>
      <c r="F64" s="34">
        <v>148</v>
      </c>
      <c r="G64" s="32">
        <v>97</v>
      </c>
      <c r="H64" s="35">
        <v>65.54054054054053</v>
      </c>
      <c r="I64" s="31">
        <v>179</v>
      </c>
      <c r="J64" s="32">
        <v>122</v>
      </c>
      <c r="K64" s="33">
        <v>68.15642458100558</v>
      </c>
      <c r="L64" s="36">
        <v>123</v>
      </c>
      <c r="M64" s="37">
        <v>87</v>
      </c>
      <c r="N64" s="33">
        <f t="shared" si="0"/>
        <v>70.73170731707317</v>
      </c>
      <c r="O64" s="55">
        <v>73</v>
      </c>
      <c r="P64" s="62">
        <v>52</v>
      </c>
      <c r="Q64" s="57">
        <f t="shared" si="1"/>
        <v>71.23287671232876</v>
      </c>
    </row>
    <row r="65" spans="2:17" ht="12.75" customHeight="1" thickBot="1">
      <c r="B65" s="25" t="s">
        <v>59</v>
      </c>
      <c r="C65" s="38">
        <v>260</v>
      </c>
      <c r="D65" s="39">
        <v>183</v>
      </c>
      <c r="E65" s="40">
        <v>70.38461538461539</v>
      </c>
      <c r="F65" s="41">
        <v>212</v>
      </c>
      <c r="G65" s="39">
        <v>122</v>
      </c>
      <c r="H65" s="42">
        <v>57.54716981132076</v>
      </c>
      <c r="I65" s="38">
        <v>185</v>
      </c>
      <c r="J65" s="39">
        <v>121</v>
      </c>
      <c r="K65" s="40">
        <v>65.4054054054054</v>
      </c>
      <c r="L65" s="43">
        <v>148</v>
      </c>
      <c r="M65" s="44">
        <v>89</v>
      </c>
      <c r="N65" s="40">
        <f t="shared" si="0"/>
        <v>60.13513513513513</v>
      </c>
      <c r="O65" s="63">
        <v>125</v>
      </c>
      <c r="P65" s="64">
        <v>82</v>
      </c>
      <c r="Q65" s="65">
        <f t="shared" si="1"/>
        <v>65.60000000000001</v>
      </c>
    </row>
    <row r="66" spans="2:17" ht="9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66"/>
      <c r="P66" s="66"/>
      <c r="Q66" s="66"/>
    </row>
    <row r="67" spans="2:17" ht="9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66"/>
      <c r="P67" s="66"/>
      <c r="Q67" s="66"/>
    </row>
    <row r="68" spans="2:17" ht="9">
      <c r="B68" s="28" t="s">
        <v>66</v>
      </c>
      <c r="C68" s="30">
        <f>SUM(C7,C13,C20,C21,C32,C39,C46,C52,C57)-C6</f>
        <v>0</v>
      </c>
      <c r="D68" s="30">
        <f>SUM(D7,D13,D20,D21,D32,D39,D46,D52,D57)-D6</f>
        <v>0</v>
      </c>
      <c r="E68" s="30"/>
      <c r="F68" s="30">
        <f>SUM(F7,F13,F20,F21,F32,F39,F46,F52,F57)-F6</f>
        <v>0</v>
      </c>
      <c r="G68" s="30">
        <f>SUM(G7,G13,G20,G21,G32,G39,G46,G52,G57)-G6</f>
        <v>0</v>
      </c>
      <c r="H68" s="30"/>
      <c r="I68" s="30">
        <f>SUM(I7,I13,I20,I21,I32,I39,I46,I52,I57)-I6</f>
        <v>0</v>
      </c>
      <c r="J68" s="30">
        <f>SUM(J7,J13,J20,J21,J32,J39,J46,J52,J57)-J6</f>
        <v>0</v>
      </c>
      <c r="K68" s="30"/>
      <c r="L68" s="30">
        <f>SUM(L7,L13,L20,L21,L32,L39,L46,L52,L57)-L6</f>
        <v>0</v>
      </c>
      <c r="M68" s="30">
        <f>SUM(M7,M13,M20,M21,M32,M39,M46,M52,M57)-M6</f>
        <v>0</v>
      </c>
      <c r="N68" s="28"/>
      <c r="O68" s="67">
        <f>SUM(O7,O13,O20,O21,O32,O39,O46,O52,O57)-O6</f>
        <v>0</v>
      </c>
      <c r="P68" s="67">
        <f>SUM(P7,P13,P20,P21,P32,P39,P46,P52,P57)-P6</f>
        <v>0</v>
      </c>
      <c r="Q68" s="66"/>
    </row>
    <row r="69" spans="2:17" ht="9">
      <c r="B69" s="29" t="s">
        <v>74</v>
      </c>
      <c r="C69" s="30">
        <f>SUM(C8:C12)-C7</f>
        <v>0</v>
      </c>
      <c r="D69" s="30">
        <f>SUM(D8:D12)-D7</f>
        <v>0</v>
      </c>
      <c r="E69" s="30"/>
      <c r="F69" s="30">
        <f>SUM(F8:F12)-F7</f>
        <v>0</v>
      </c>
      <c r="G69" s="30">
        <f>SUM(G8:G12)-G7</f>
        <v>0</v>
      </c>
      <c r="H69" s="30"/>
      <c r="I69" s="30">
        <f>SUM(I8:I12)-I7</f>
        <v>0</v>
      </c>
      <c r="J69" s="30">
        <f>SUM(J8:J12)-J7</f>
        <v>0</v>
      </c>
      <c r="K69" s="30"/>
      <c r="L69" s="30">
        <f>SUM(L8:L12)-L7</f>
        <v>0</v>
      </c>
      <c r="M69" s="30">
        <f>SUM(M8:M12)-M7</f>
        <v>0</v>
      </c>
      <c r="N69" s="28"/>
      <c r="O69" s="67">
        <f>SUM(O8:O12)-O7</f>
        <v>0</v>
      </c>
      <c r="P69" s="67">
        <f>SUM(P8:P12)-P7</f>
        <v>0</v>
      </c>
      <c r="Q69" s="66"/>
    </row>
    <row r="70" spans="2:17" ht="9">
      <c r="B70" s="28" t="s">
        <v>67</v>
      </c>
      <c r="C70" s="30">
        <f>SUM(C14:C19)-C13</f>
        <v>0</v>
      </c>
      <c r="D70" s="30">
        <f>SUM(D14:D19)-D13</f>
        <v>0</v>
      </c>
      <c r="E70" s="30"/>
      <c r="F70" s="30">
        <f>SUM(F14:F19)-F13</f>
        <v>0</v>
      </c>
      <c r="G70" s="30">
        <f>SUM(G14:G19)-G13</f>
        <v>0</v>
      </c>
      <c r="H70" s="30"/>
      <c r="I70" s="30">
        <f>SUM(I14:I19)-I13</f>
        <v>0</v>
      </c>
      <c r="J70" s="30">
        <f>SUM(J14:J19)-J13</f>
        <v>0</v>
      </c>
      <c r="K70" s="30"/>
      <c r="L70" s="30">
        <f>SUM(L14:L19)-L13</f>
        <v>0</v>
      </c>
      <c r="M70" s="30">
        <f>SUM(M14:M19)-M13</f>
        <v>0</v>
      </c>
      <c r="N70" s="28"/>
      <c r="O70" s="67">
        <f>SUM(O14:O19)-O13</f>
        <v>0</v>
      </c>
      <c r="P70" s="67">
        <f>SUM(P14:P19)-P13</f>
        <v>0</v>
      </c>
      <c r="Q70" s="66"/>
    </row>
    <row r="71" spans="2:17" ht="9">
      <c r="B71" s="28" t="s">
        <v>68</v>
      </c>
      <c r="C71" s="30">
        <f>SUM(C22:C31)-C21</f>
        <v>0</v>
      </c>
      <c r="D71" s="30">
        <f>SUM(D22:D31)-D21</f>
        <v>0</v>
      </c>
      <c r="E71" s="30"/>
      <c r="F71" s="30">
        <f>SUM(F22:F31)-F21</f>
        <v>0</v>
      </c>
      <c r="G71" s="30">
        <f>SUM(G22:G31)-G21</f>
        <v>0</v>
      </c>
      <c r="H71" s="30"/>
      <c r="I71" s="30">
        <f>SUM(I22:I31)-I21</f>
        <v>0</v>
      </c>
      <c r="J71" s="30">
        <f>SUM(J22:J31)-J21</f>
        <v>0</v>
      </c>
      <c r="K71" s="30"/>
      <c r="L71" s="30">
        <f>SUM(L22:L31)-L21</f>
        <v>0</v>
      </c>
      <c r="M71" s="30">
        <f>SUM(M22:M31)-M21</f>
        <v>0</v>
      </c>
      <c r="N71" s="28"/>
      <c r="O71" s="67">
        <f>SUM(O22:O31)-O21</f>
        <v>0</v>
      </c>
      <c r="P71" s="67">
        <f>SUM(P22:P31)-P21</f>
        <v>0</v>
      </c>
      <c r="Q71" s="66"/>
    </row>
    <row r="72" spans="2:17" ht="9">
      <c r="B72" s="28" t="s">
        <v>69</v>
      </c>
      <c r="C72" s="30">
        <f>SUM(C33:C38)-C32</f>
        <v>0</v>
      </c>
      <c r="D72" s="30">
        <f>SUM(D33:D38)-D32</f>
        <v>0</v>
      </c>
      <c r="E72" s="30"/>
      <c r="F72" s="30">
        <f>SUM(F33:F38)-F32</f>
        <v>0</v>
      </c>
      <c r="G72" s="30">
        <f>SUM(G33:G38)-G32</f>
        <v>0</v>
      </c>
      <c r="H72" s="30"/>
      <c r="I72" s="30">
        <f>SUM(I33:I38)-I32</f>
        <v>0</v>
      </c>
      <c r="J72" s="30">
        <f>SUM(J33:J38)-J32</f>
        <v>0</v>
      </c>
      <c r="K72" s="30"/>
      <c r="L72" s="30">
        <f>SUM(L33:L38)-L32</f>
        <v>0</v>
      </c>
      <c r="M72" s="30">
        <f>SUM(M33:M38)-M32</f>
        <v>0</v>
      </c>
      <c r="N72" s="28"/>
      <c r="O72" s="67">
        <f>SUM(O33:O38)-O32</f>
        <v>0</v>
      </c>
      <c r="P72" s="67">
        <f>SUM(P33:P38)-P32</f>
        <v>0</v>
      </c>
      <c r="Q72" s="66"/>
    </row>
    <row r="73" spans="2:17" ht="9">
      <c r="B73" s="28" t="s">
        <v>70</v>
      </c>
      <c r="C73" s="30">
        <f>SUM(C40:C45)-C39</f>
        <v>0</v>
      </c>
      <c r="D73" s="30">
        <f>SUM(D40:D45)-D39</f>
        <v>0</v>
      </c>
      <c r="E73" s="30"/>
      <c r="F73" s="30">
        <f>SUM(F40:F45)-F39</f>
        <v>0</v>
      </c>
      <c r="G73" s="30">
        <f>SUM(G40:G45)-G39</f>
        <v>0</v>
      </c>
      <c r="H73" s="30"/>
      <c r="I73" s="30">
        <f>SUM(I40:I45)-I39</f>
        <v>0</v>
      </c>
      <c r="J73" s="30">
        <f>SUM(J40:J45)-J39</f>
        <v>0</v>
      </c>
      <c r="K73" s="30"/>
      <c r="L73" s="30">
        <f>SUM(L40:L45)-L39</f>
        <v>0</v>
      </c>
      <c r="M73" s="30">
        <f>SUM(M40:M45)-M39</f>
        <v>0</v>
      </c>
      <c r="N73" s="28"/>
      <c r="O73" s="67">
        <f>SUM(O40:O45)-O39</f>
        <v>0</v>
      </c>
      <c r="P73" s="67">
        <f>SUM(P40:P45)-P39</f>
        <v>0</v>
      </c>
      <c r="Q73" s="66"/>
    </row>
    <row r="74" spans="2:17" ht="9">
      <c r="B74" s="28" t="s">
        <v>71</v>
      </c>
      <c r="C74" s="30">
        <f>SUM(C47:C51)-C46</f>
        <v>0</v>
      </c>
      <c r="D74" s="30">
        <f>SUM(D47:D51)-D46</f>
        <v>0</v>
      </c>
      <c r="E74" s="30"/>
      <c r="F74" s="30">
        <f>SUM(F47:F51)-F46</f>
        <v>0</v>
      </c>
      <c r="G74" s="30">
        <f>SUM(G47:G51)-G46</f>
        <v>0</v>
      </c>
      <c r="H74" s="30"/>
      <c r="I74" s="30">
        <f>SUM(I47:I51)-I46</f>
        <v>0</v>
      </c>
      <c r="J74" s="30">
        <f>SUM(J47:J51)-J46</f>
        <v>0</v>
      </c>
      <c r="K74" s="30"/>
      <c r="L74" s="30">
        <f>SUM(L47:L51)-L46</f>
        <v>0</v>
      </c>
      <c r="M74" s="30">
        <f>SUM(M47:M51)-M46</f>
        <v>0</v>
      </c>
      <c r="N74" s="28"/>
      <c r="O74" s="67">
        <f>SUM(O47:O51)-O46</f>
        <v>0</v>
      </c>
      <c r="P74" s="67">
        <f>SUM(P47:P51)-P46</f>
        <v>0</v>
      </c>
      <c r="Q74" s="66"/>
    </row>
    <row r="75" spans="2:17" ht="9">
      <c r="B75" s="28" t="s">
        <v>72</v>
      </c>
      <c r="C75" s="30">
        <f>SUM(C53:C56)-C52</f>
        <v>0</v>
      </c>
      <c r="D75" s="30">
        <f>SUM(D53:D56)-D52</f>
        <v>0</v>
      </c>
      <c r="E75" s="30"/>
      <c r="F75" s="30">
        <f>SUM(F53:F56)-F52</f>
        <v>0</v>
      </c>
      <c r="G75" s="30">
        <f>SUM(G53:G56)-G52</f>
        <v>0</v>
      </c>
      <c r="H75" s="30"/>
      <c r="I75" s="30">
        <f>SUM(I53:I56)-I52</f>
        <v>0</v>
      </c>
      <c r="J75" s="30">
        <f>SUM(J53:J56)-J52</f>
        <v>0</v>
      </c>
      <c r="K75" s="30"/>
      <c r="L75" s="30">
        <f>SUM(L53:L56)-L52</f>
        <v>0</v>
      </c>
      <c r="M75" s="30">
        <f>SUM(M53:M56)-M52</f>
        <v>0</v>
      </c>
      <c r="N75" s="28"/>
      <c r="O75" s="67">
        <f>SUM(O53:O56)-O52</f>
        <v>0</v>
      </c>
      <c r="P75" s="67">
        <f>SUM(P53:P56)-P52</f>
        <v>0</v>
      </c>
      <c r="Q75" s="66"/>
    </row>
    <row r="76" spans="2:17" ht="9">
      <c r="B76" s="28" t="s">
        <v>73</v>
      </c>
      <c r="C76" s="30">
        <f>SUM(C58:C65)-C57</f>
        <v>0</v>
      </c>
      <c r="D76" s="30">
        <f>SUM(D58:D65)-D57</f>
        <v>0</v>
      </c>
      <c r="E76" s="30"/>
      <c r="F76" s="30">
        <f>SUM(F58:F65)-F57</f>
        <v>0</v>
      </c>
      <c r="G76" s="30">
        <f>SUM(G58:G65)-G57</f>
        <v>0</v>
      </c>
      <c r="H76" s="30"/>
      <c r="I76" s="30">
        <f>SUM(I58:I65)-I57</f>
        <v>0</v>
      </c>
      <c r="J76" s="30">
        <f>SUM(J58:J65)-J57</f>
        <v>0</v>
      </c>
      <c r="K76" s="30"/>
      <c r="L76" s="30">
        <f>SUM(L58:L65)-L57</f>
        <v>0</v>
      </c>
      <c r="M76" s="30">
        <f>SUM(M58:M65)-M57</f>
        <v>0</v>
      </c>
      <c r="N76" s="28"/>
      <c r="O76" s="67">
        <f>SUM(O58:O65)-O57</f>
        <v>0</v>
      </c>
      <c r="P76" s="67">
        <f>SUM(P58:P65)-P57</f>
        <v>0</v>
      </c>
      <c r="Q76" s="66"/>
    </row>
    <row r="77" spans="3:17" ht="9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66"/>
      <c r="P77" s="66"/>
      <c r="Q77" s="66"/>
    </row>
    <row r="78" spans="2:17" ht="9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66"/>
      <c r="P78" s="66"/>
      <c r="Q78" s="66"/>
    </row>
    <row r="79" spans="2:17" ht="9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66"/>
      <c r="P79" s="66"/>
      <c r="Q79" s="66"/>
    </row>
    <row r="80" spans="2:17" ht="9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66"/>
      <c r="P80" s="66"/>
      <c r="Q80" s="66"/>
    </row>
    <row r="81" spans="2:17" ht="9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66"/>
      <c r="P81" s="66"/>
      <c r="Q81" s="66"/>
    </row>
    <row r="82" spans="2:17" ht="9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66"/>
      <c r="P82" s="66"/>
      <c r="Q82" s="66"/>
    </row>
    <row r="83" spans="2:17" ht="9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66"/>
      <c r="P83" s="66"/>
      <c r="Q83" s="66"/>
    </row>
    <row r="84" spans="2:17" ht="9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66"/>
      <c r="P84" s="66"/>
      <c r="Q84" s="66"/>
    </row>
    <row r="85" spans="2:17" ht="9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66"/>
      <c r="P85" s="66"/>
      <c r="Q85" s="66"/>
    </row>
    <row r="86" spans="2:17" ht="9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66"/>
      <c r="P86" s="66"/>
      <c r="Q86" s="66"/>
    </row>
    <row r="87" spans="2:17" ht="9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66"/>
      <c r="P87" s="66"/>
      <c r="Q87" s="66"/>
    </row>
    <row r="88" spans="2:17" ht="9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66"/>
      <c r="P88" s="66"/>
      <c r="Q88" s="66"/>
    </row>
    <row r="89" spans="2:17" ht="9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66"/>
      <c r="P89" s="66"/>
      <c r="Q89" s="66"/>
    </row>
    <row r="90" spans="2:17" ht="9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66"/>
      <c r="P90" s="66"/>
      <c r="Q90" s="66"/>
    </row>
    <row r="91" spans="2:17" ht="9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66"/>
      <c r="P91" s="66"/>
      <c r="Q91" s="66"/>
    </row>
    <row r="92" spans="2:17" ht="9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66"/>
      <c r="P92" s="66"/>
      <c r="Q92" s="66"/>
    </row>
    <row r="93" spans="2:17" ht="9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66"/>
      <c r="P93" s="66"/>
      <c r="Q93" s="66"/>
    </row>
    <row r="94" spans="2:17" ht="9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66"/>
      <c r="P94" s="66"/>
      <c r="Q94" s="66"/>
    </row>
    <row r="95" spans="2:17" ht="9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66"/>
      <c r="P95" s="66"/>
      <c r="Q95" s="66"/>
    </row>
    <row r="96" spans="2:17" ht="9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66"/>
      <c r="P96" s="66"/>
      <c r="Q96" s="66"/>
    </row>
    <row r="97" spans="2:17" ht="9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66"/>
      <c r="P97" s="66"/>
      <c r="Q97" s="66"/>
    </row>
    <row r="98" spans="2:17" ht="9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66"/>
      <c r="P98" s="66"/>
      <c r="Q98" s="66"/>
    </row>
    <row r="99" spans="2:17" ht="9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66"/>
      <c r="P99" s="66"/>
      <c r="Q99" s="66"/>
    </row>
    <row r="100" spans="2:17" ht="9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66"/>
      <c r="P100" s="66"/>
      <c r="Q100" s="66"/>
    </row>
    <row r="101" spans="2:17" ht="9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66"/>
      <c r="P101" s="66"/>
      <c r="Q101" s="66"/>
    </row>
    <row r="102" spans="2:17" ht="9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66"/>
      <c r="P102" s="66"/>
      <c r="Q102" s="66"/>
    </row>
    <row r="103" spans="2:17" ht="9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66"/>
      <c r="P103" s="66"/>
      <c r="Q103" s="66"/>
    </row>
    <row r="104" spans="2:17" ht="9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66"/>
      <c r="P104" s="66"/>
      <c r="Q104" s="66"/>
    </row>
    <row r="105" spans="2:17" ht="9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66"/>
      <c r="P105" s="66"/>
      <c r="Q105" s="66"/>
    </row>
    <row r="106" spans="2:17" ht="9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66"/>
      <c r="P106" s="66"/>
      <c r="Q106" s="66"/>
    </row>
  </sheetData>
  <sheetProtection/>
  <mergeCells count="7">
    <mergeCell ref="B2:Q2"/>
    <mergeCell ref="O4:Q4"/>
    <mergeCell ref="C4:E4"/>
    <mergeCell ref="F4:H4"/>
    <mergeCell ref="I4:K4"/>
    <mergeCell ref="B4:B5"/>
    <mergeCell ref="L4:N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2022-07-28T02:32:04Z</dcterms:created>
  <dcterms:modified xsi:type="dcterms:W3CDTF">2022-07-28T02:32:04Z</dcterms:modified>
  <cp:category/>
  <cp:version/>
  <cp:contentType/>
  <cp:contentStatus/>
</cp:coreProperties>
</file>