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2767" windowWidth="9648" windowHeight="11640" activeTab="0"/>
  </bookViews>
  <sheets>
    <sheet name="01" sheetId="1" r:id="rId1"/>
    <sheet name="02" sheetId="2" r:id="rId2"/>
  </sheets>
  <definedNames>
    <definedName name="_xlnm.Print_Area" localSheetId="0">'01'!$B$2:$L$44,'01'!$N$2:$W$44</definedName>
    <definedName name="_xlnm.Print_Area" localSheetId="1">'02'!$B$2:$L$44,'02'!$N$2:$W$44</definedName>
  </definedNames>
  <calcPr fullCalcOnLoad="1"/>
</workbook>
</file>

<file path=xl/sharedStrings.xml><?xml version="1.0" encoding="utf-8"?>
<sst xmlns="http://schemas.openxmlformats.org/spreadsheetml/2006/main" count="236" uniqueCount="95">
  <si>
    <t>注１ 「現行犯逮捕」には、特別司法警察職員及び常人による逮捕を含む。</t>
  </si>
  <si>
    <t>通常逮捕</t>
  </si>
  <si>
    <t>身柄不拘束　注２）</t>
  </si>
  <si>
    <t>総数</t>
  </si>
  <si>
    <t>計</t>
  </si>
  <si>
    <t>刑法犯総数（交通業過を除く）</t>
  </si>
  <si>
    <t>その他の刑法犯</t>
  </si>
  <si>
    <t>年齢</t>
  </si>
  <si>
    <t>14          歳</t>
  </si>
  <si>
    <t>15          歳</t>
  </si>
  <si>
    <t>16          歳</t>
  </si>
  <si>
    <t>17          歳</t>
  </si>
  <si>
    <t>18          歳</t>
  </si>
  <si>
    <t>19          歳</t>
  </si>
  <si>
    <t>中    学    生</t>
  </si>
  <si>
    <t>高    校    生</t>
  </si>
  <si>
    <t>大    学    生</t>
  </si>
  <si>
    <t>専修学校生  等</t>
  </si>
  <si>
    <t>有  職  少  年</t>
  </si>
  <si>
    <t>無  職  少  年</t>
  </si>
  <si>
    <t>身柄付
送致</t>
  </si>
  <si>
    <t>書類
送致</t>
  </si>
  <si>
    <t>少年簡易
送致</t>
  </si>
  <si>
    <t>書類
送致</t>
  </si>
  <si>
    <t>少年簡易
送致</t>
  </si>
  <si>
    <t>現行犯逮捕 注１）</t>
  </si>
  <si>
    <t>緊急逮捕</t>
  </si>
  <si>
    <t>計</t>
  </si>
  <si>
    <t>計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</si>
  <si>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</si>
  <si>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</si>
  <si>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</si>
  <si>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</si>
  <si>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</si>
  <si>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</si>
  <si>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</si>
  <si>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</si>
  <si>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</si>
  <si>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</si>
  <si>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</si>
  <si>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侵入盗</t>
  </si>
  <si>
    <t>乗り物盗</t>
  </si>
  <si>
    <t>非侵入盗</t>
  </si>
  <si>
    <t>詐欺</t>
  </si>
  <si>
    <t>横領</t>
  </si>
  <si>
    <t>その他</t>
  </si>
  <si>
    <t>風俗犯</t>
  </si>
  <si>
    <t>賭博</t>
  </si>
  <si>
    <t>わいせつ</t>
  </si>
  <si>
    <t>うち）占有離脱物横領</t>
  </si>
  <si>
    <t>14          歳</t>
  </si>
  <si>
    <t>15          歳</t>
  </si>
  <si>
    <t>16          歳</t>
  </si>
  <si>
    <t>17          歳</t>
  </si>
  <si>
    <t>18          歳</t>
  </si>
  <si>
    <t>19          歳</t>
  </si>
  <si>
    <t>中    学    生</t>
  </si>
  <si>
    <t>高    校    生</t>
  </si>
  <si>
    <t>大    学    生</t>
  </si>
  <si>
    <t>専修学校生  等</t>
  </si>
  <si>
    <t>有  職  少  年</t>
  </si>
  <si>
    <t>15          歳</t>
  </si>
  <si>
    <t>16          歳</t>
  </si>
  <si>
    <t>17          歳</t>
  </si>
  <si>
    <t>18          歳</t>
  </si>
  <si>
    <t>19          歳</t>
  </si>
  <si>
    <t>知能犯</t>
  </si>
  <si>
    <t>知能犯</t>
  </si>
  <si>
    <t>窃盗犯</t>
  </si>
  <si>
    <t>窃盗犯</t>
  </si>
  <si>
    <t>学職</t>
  </si>
  <si>
    <t>　　　　　　　　　身柄措置
罪　種
年齢・学職</t>
  </si>
  <si>
    <t>身柄措置
　　　　　　　　　　罪　　種
　　　　　　　　　年齢・学職</t>
  </si>
  <si>
    <t>身柄措置・送致別　検挙人員（総数表）</t>
  </si>
  <si>
    <t>身柄措置・送致別　検挙人員（女表）</t>
  </si>
  <si>
    <t>少年４３４</t>
  </si>
  <si>
    <t>少年４３５</t>
  </si>
  <si>
    <t>少年４３６</t>
  </si>
  <si>
    <t>少年４３７</t>
  </si>
  <si>
    <r>
      <t xml:space="preserve">２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「身柄不拘束」とは、終始身柄を拘束しなかったものをいう。</t>
    </r>
  </si>
  <si>
    <t>確認用</t>
  </si>
  <si>
    <t>刑法犯総数</t>
  </si>
  <si>
    <t>凶悪犯</t>
  </si>
  <si>
    <t>粗暴犯</t>
  </si>
  <si>
    <t>窃盗犯</t>
  </si>
  <si>
    <t>知能犯</t>
  </si>
  <si>
    <t>風俗犯</t>
  </si>
  <si>
    <t>学職</t>
  </si>
  <si>
    <t>総数</t>
  </si>
  <si>
    <t>現逮</t>
  </si>
  <si>
    <t>緊逮</t>
  </si>
  <si>
    <t>通逮</t>
  </si>
  <si>
    <t>身柄不拘束</t>
  </si>
  <si>
    <t>111罪種別　年齢・学職別　</t>
  </si>
  <si>
    <t>111　罪種別　年齢・学職別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</si>
</sst>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right" vertical="center"/>
      <protection locked="0"/>
    </xf>
    <xf numFmtId="176" fontId="7" fillId="0" borderId="11" xfId="48" applyNumberFormat="1" applyFont="1" applyFill="1" applyBorder="1" applyAlignment="1" applyProtection="1">
      <alignment vertical="center"/>
      <protection/>
    </xf>
    <xf numFmtId="176" fontId="7" fillId="0" borderId="0" xfId="48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>
      <alignment horizontal="distributed" vertical="center"/>
    </xf>
    <xf numFmtId="176" fontId="0" fillId="0" borderId="11" xfId="48" applyNumberFormat="1" applyFont="1" applyFill="1" applyBorder="1" applyAlignment="1" applyProtection="1">
      <alignment vertical="center"/>
      <protection/>
    </xf>
    <xf numFmtId="176" fontId="0" fillId="0" borderId="0" xfId="48" applyNumberFormat="1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176" fontId="0" fillId="0" borderId="11" xfId="48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 applyProtection="1">
      <alignment vertical="center"/>
      <protection locked="0"/>
    </xf>
    <xf numFmtId="176" fontId="7" fillId="0" borderId="11" xfId="48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/>
    </xf>
    <xf numFmtId="176" fontId="7" fillId="0" borderId="14" xfId="48" applyNumberFormat="1" applyFont="1" applyFill="1" applyBorder="1" applyAlignment="1" applyProtection="1">
      <alignment vertical="center"/>
      <protection/>
    </xf>
    <xf numFmtId="176" fontId="0" fillId="0" borderId="14" xfId="48" applyNumberFormat="1" applyFont="1" applyFill="1" applyBorder="1" applyAlignment="1" applyProtection="1">
      <alignment vertical="center"/>
      <protection/>
    </xf>
    <xf numFmtId="176" fontId="0" fillId="0" borderId="14" xfId="48" applyNumberFormat="1" applyFont="1" applyFill="1" applyBorder="1" applyAlignment="1" applyProtection="1">
      <alignment vertical="center"/>
      <protection locked="0"/>
    </xf>
    <xf numFmtId="176" fontId="0" fillId="0" borderId="15" xfId="48" applyNumberFormat="1" applyFont="1" applyFill="1" applyBorder="1" applyAlignment="1" applyProtection="1">
      <alignment vertical="center"/>
      <protection/>
    </xf>
    <xf numFmtId="176" fontId="0" fillId="0" borderId="16" xfId="48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/>
    </xf>
    <xf numFmtId="176" fontId="0" fillId="0" borderId="17" xfId="48" applyNumberFormat="1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/>
    </xf>
    <xf numFmtId="176" fontId="7" fillId="0" borderId="19" xfId="48" applyNumberFormat="1" applyFont="1" applyFill="1" applyBorder="1" applyAlignment="1" applyProtection="1">
      <alignment vertical="center"/>
      <protection/>
    </xf>
    <xf numFmtId="176" fontId="0" fillId="0" borderId="19" xfId="48" applyNumberFormat="1" applyFont="1" applyFill="1" applyBorder="1" applyAlignment="1" applyProtection="1">
      <alignment vertical="center"/>
      <protection/>
    </xf>
    <xf numFmtId="176" fontId="0" fillId="0" borderId="19" xfId="48" applyNumberFormat="1" applyFont="1" applyFill="1" applyBorder="1" applyAlignment="1" applyProtection="1">
      <alignment vertical="center"/>
      <protection locked="0"/>
    </xf>
    <xf numFmtId="176" fontId="0" fillId="0" borderId="20" xfId="48" applyNumberFormat="1" applyFont="1" applyFill="1" applyBorder="1" applyAlignment="1" applyProtection="1">
      <alignment vertical="center"/>
      <protection/>
    </xf>
    <xf numFmtId="176" fontId="0" fillId="0" borderId="21" xfId="48" applyNumberFormat="1" applyFont="1" applyFill="1" applyBorder="1" applyAlignment="1" applyProtection="1">
      <alignment vertical="center"/>
      <protection locked="0"/>
    </xf>
    <xf numFmtId="176" fontId="0" fillId="0" borderId="14" xfId="48" applyNumberFormat="1" applyFont="1" applyFill="1" applyBorder="1" applyAlignment="1" applyProtection="1">
      <alignment vertical="center"/>
      <protection locked="0"/>
    </xf>
    <xf numFmtId="176" fontId="0" fillId="0" borderId="14" xfId="48" applyNumberFormat="1" applyFont="1" applyFill="1" applyBorder="1" applyAlignment="1" applyProtection="1">
      <alignment vertical="center"/>
      <protection/>
    </xf>
    <xf numFmtId="176" fontId="0" fillId="0" borderId="0" xfId="48" applyNumberFormat="1" applyFont="1" applyFill="1" applyBorder="1" applyAlignment="1" applyProtection="1">
      <alignment vertical="center"/>
      <protection/>
    </xf>
    <xf numFmtId="176" fontId="0" fillId="0" borderId="11" xfId="48" applyNumberFormat="1" applyFont="1" applyFill="1" applyBorder="1" applyAlignment="1" applyProtection="1">
      <alignment vertical="center"/>
      <protection/>
    </xf>
    <xf numFmtId="176" fontId="0" fillId="0" borderId="11" xfId="48" applyNumberFormat="1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/>
    </xf>
    <xf numFmtId="176" fontId="7" fillId="0" borderId="23" xfId="48" applyNumberFormat="1" applyFont="1" applyFill="1" applyBorder="1" applyAlignment="1" applyProtection="1">
      <alignment vertical="center"/>
      <protection/>
    </xf>
    <xf numFmtId="176" fontId="0" fillId="0" borderId="23" xfId="48" applyNumberFormat="1" applyFont="1" applyFill="1" applyBorder="1" applyAlignment="1" applyProtection="1">
      <alignment vertical="center"/>
      <protection/>
    </xf>
    <xf numFmtId="176" fontId="0" fillId="0" borderId="23" xfId="48" applyNumberFormat="1" applyFont="1" applyFill="1" applyBorder="1" applyAlignment="1" applyProtection="1">
      <alignment vertical="center"/>
      <protection locked="0"/>
    </xf>
    <xf numFmtId="176" fontId="0" fillId="0" borderId="23" xfId="48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24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38" fontId="0" fillId="0" borderId="0" xfId="0" applyNumberFormat="1" applyFont="1" applyFill="1" applyAlignment="1" applyProtection="1">
      <alignment/>
      <protection/>
    </xf>
    <xf numFmtId="38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38" fontId="7" fillId="0" borderId="0" xfId="48" applyFont="1" applyFill="1" applyBorder="1" applyAlignment="1" applyProtection="1">
      <alignment/>
      <protection/>
    </xf>
    <xf numFmtId="176" fontId="7" fillId="0" borderId="17" xfId="48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/>
      <protection locked="0"/>
    </xf>
    <xf numFmtId="38" fontId="0" fillId="0" borderId="0" xfId="48" applyFont="1" applyFill="1" applyBorder="1" applyAlignment="1" applyProtection="1">
      <alignment/>
      <protection locked="0"/>
    </xf>
    <xf numFmtId="176" fontId="7" fillId="0" borderId="17" xfId="48" applyNumberFormat="1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>
      <alignment horizontal="distributed"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176" fontId="7" fillId="0" borderId="16" xfId="48" applyNumberFormat="1" applyFont="1" applyFill="1" applyBorder="1" applyAlignment="1" applyProtection="1">
      <alignment vertical="center"/>
      <protection/>
    </xf>
    <xf numFmtId="176" fontId="7" fillId="0" borderId="13" xfId="48" applyNumberFormat="1" applyFont="1" applyFill="1" applyBorder="1" applyAlignment="1" applyProtection="1">
      <alignment vertical="center"/>
      <protection/>
    </xf>
    <xf numFmtId="176" fontId="7" fillId="0" borderId="12" xfId="48" applyNumberFormat="1" applyFont="1" applyFill="1" applyBorder="1" applyAlignment="1" applyProtection="1">
      <alignment vertical="center"/>
      <protection/>
    </xf>
    <xf numFmtId="176" fontId="7" fillId="0" borderId="21" xfId="48" applyNumberFormat="1" applyFont="1" applyFill="1" applyBorder="1" applyAlignment="1" applyProtection="1">
      <alignment vertical="center"/>
      <protection/>
    </xf>
    <xf numFmtId="176" fontId="7" fillId="0" borderId="18" xfId="48" applyNumberFormat="1" applyFont="1" applyFill="1" applyBorder="1" applyAlignment="1" applyProtection="1">
      <alignment vertical="center"/>
      <protection/>
    </xf>
    <xf numFmtId="176" fontId="0" fillId="0" borderId="17" xfId="48" applyNumberFormat="1" applyFont="1" applyFill="1" applyBorder="1" applyAlignment="1" applyProtection="1">
      <alignment vertical="center"/>
      <protection/>
    </xf>
    <xf numFmtId="176" fontId="0" fillId="0" borderId="25" xfId="48" applyNumberFormat="1" applyFont="1" applyFill="1" applyBorder="1" applyAlignment="1" applyProtection="1">
      <alignment vertical="center"/>
      <protection locked="0"/>
    </xf>
    <xf numFmtId="38" fontId="0" fillId="0" borderId="0" xfId="48" applyFont="1" applyFill="1" applyBorder="1" applyAlignment="1" applyProtection="1">
      <alignment/>
      <protection locked="0"/>
    </xf>
    <xf numFmtId="176" fontId="0" fillId="0" borderId="23" xfId="48" applyNumberFormat="1" applyFont="1" applyFill="1" applyBorder="1" applyAlignment="1" applyProtection="1">
      <alignment vertical="center"/>
      <protection locked="0"/>
    </xf>
    <xf numFmtId="38" fontId="0" fillId="0" borderId="0" xfId="0" applyNumberFormat="1" applyFont="1" applyFill="1" applyAlignment="1" applyProtection="1">
      <alignment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 horizontal="distributed" vertical="center" wrapText="1"/>
      <protection locked="0"/>
    </xf>
    <xf numFmtId="0" fontId="0" fillId="0" borderId="30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 locked="0"/>
    </xf>
    <xf numFmtId="0" fontId="0" fillId="0" borderId="15" xfId="0" applyFont="1" applyFill="1" applyBorder="1" applyAlignment="1">
      <alignment vertical="distributed" textRotation="255"/>
    </xf>
    <xf numFmtId="0" fontId="0" fillId="0" borderId="0" xfId="0" applyFont="1" applyFill="1" applyAlignment="1">
      <alignment vertical="distributed" textRotation="255"/>
    </xf>
    <xf numFmtId="0" fontId="0" fillId="0" borderId="20" xfId="0" applyFont="1" applyFill="1" applyBorder="1" applyAlignment="1">
      <alignment vertical="distributed" textRotation="255"/>
    </xf>
    <xf numFmtId="0" fontId="0" fillId="0" borderId="15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horizontal="center" vertical="distributed" textRotation="255"/>
    </xf>
    <xf numFmtId="0" fontId="0" fillId="0" borderId="10" xfId="0" applyFont="1" applyFill="1" applyBorder="1" applyAlignment="1">
      <alignment horizontal="center" vertical="distributed" textRotation="255"/>
    </xf>
    <xf numFmtId="0" fontId="0" fillId="0" borderId="31" xfId="0" applyFont="1" applyFill="1" applyBorder="1" applyAlignment="1" applyProtection="1">
      <alignment vertical="center" wrapText="1"/>
      <protection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7" fillId="0" borderId="37" xfId="0" applyFont="1" applyFill="1" applyBorder="1" applyAlignment="1" applyProtection="1">
      <alignment vertical="center"/>
      <protection/>
    </xf>
    <xf numFmtId="0" fontId="7" fillId="0" borderId="38" xfId="0" applyFont="1" applyFill="1" applyBorder="1" applyAlignment="1" applyProtection="1">
      <alignment vertical="center"/>
      <protection/>
    </xf>
    <xf numFmtId="0" fontId="7" fillId="0" borderId="39" xfId="0" applyFont="1" applyFill="1" applyBorder="1" applyAlignment="1" applyProtection="1">
      <alignment horizontal="distributed" vertical="center"/>
      <protection/>
    </xf>
    <xf numFmtId="0" fontId="7" fillId="0" borderId="3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 applyProtection="1">
      <alignment vertical="center" wrapText="1"/>
      <protection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39" xfId="0" applyFont="1" applyFill="1" applyBorder="1" applyAlignment="1" applyProtection="1">
      <alignment horizontal="distributed" vertical="center" wrapText="1"/>
      <protection locked="0"/>
    </xf>
    <xf numFmtId="0" fontId="0" fillId="0" borderId="26" xfId="0" applyFont="1" applyFill="1" applyBorder="1" applyAlignment="1" applyProtection="1">
      <alignment horizontal="distributed" vertical="center"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0" fillId="0" borderId="47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distributed" textRotation="255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 vertical="center"/>
      <protection locked="0"/>
    </xf>
    <xf numFmtId="0" fontId="0" fillId="0" borderId="38" xfId="0" applyFont="1" applyFill="1" applyBorder="1" applyAlignment="1" applyProtection="1">
      <alignment horizontal="distributed" vertical="center"/>
      <protection locked="0"/>
    </xf>
    <xf numFmtId="0" fontId="0" fillId="0" borderId="28" xfId="0" applyFont="1" applyFill="1" applyBorder="1" applyAlignment="1" applyProtection="1">
      <alignment horizontal="distributed" vertical="center"/>
      <protection locked="0"/>
    </xf>
    <xf numFmtId="0" fontId="0" fillId="0" borderId="30" xfId="0" applyFont="1" applyFill="1" applyBorder="1" applyAlignment="1" applyProtection="1">
      <alignment horizontal="distributed" vertical="center" wrapText="1"/>
      <protection locked="0"/>
    </xf>
    <xf numFmtId="0" fontId="0" fillId="0" borderId="48" xfId="0" applyFont="1" applyFill="1" applyBorder="1" applyAlignment="1" applyProtection="1">
      <alignment horizontal="distributed" vertical="center"/>
      <protection locked="0"/>
    </xf>
    <xf numFmtId="0" fontId="0" fillId="0" borderId="17" xfId="0" applyFont="1" applyFill="1" applyBorder="1" applyAlignment="1" applyProtection="1">
      <alignment horizontal="distributed" vertical="center"/>
      <protection locked="0"/>
    </xf>
    <xf numFmtId="0" fontId="0" fillId="0" borderId="24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362200" y="48577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4</xdr:col>
      <xdr:colOff>0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>
          <a:off x="2362200" y="495300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4</xdr:col>
      <xdr:colOff>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2362200" y="666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9525</xdr:rowOff>
    </xdr:to>
    <xdr:sp>
      <xdr:nvSpPr>
        <xdr:cNvPr id="1" name="Line 7"/>
        <xdr:cNvSpPr>
          <a:spLocks/>
        </xdr:cNvSpPr>
      </xdr:nvSpPr>
      <xdr:spPr>
        <a:xfrm>
          <a:off x="2362200" y="48577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4</xdr:col>
      <xdr:colOff>0</xdr:colOff>
      <xdr:row>6</xdr:row>
      <xdr:rowOff>9525</xdr:rowOff>
    </xdr:to>
    <xdr:sp>
      <xdr:nvSpPr>
        <xdr:cNvPr id="2" name="Line 8"/>
        <xdr:cNvSpPr>
          <a:spLocks/>
        </xdr:cNvSpPr>
      </xdr:nvSpPr>
      <xdr:spPr>
        <a:xfrm>
          <a:off x="2362200" y="495300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4</xdr:col>
      <xdr:colOff>0</xdr:colOff>
      <xdr:row>4</xdr:row>
      <xdr:rowOff>9525</xdr:rowOff>
    </xdr:to>
    <xdr:sp>
      <xdr:nvSpPr>
        <xdr:cNvPr id="3" name="Line 9"/>
        <xdr:cNvSpPr>
          <a:spLocks/>
        </xdr:cNvSpPr>
      </xdr:nvSpPr>
      <xdr:spPr>
        <a:xfrm>
          <a:off x="2362200" y="666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B63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I15" sqref="I15"/>
      <selection pane="topRight" activeCell="I15" sqref="I15"/>
      <selection pane="bottomLeft" activeCell="I15" sqref="I15"/>
      <selection pane="bottomRight" activeCell="B2" sqref="B2"/>
    </sheetView>
  </sheetViews>
  <sheetFormatPr defaultColWidth="9.125" defaultRowHeight="12.75"/>
  <cols>
    <col min="1" max="1" width="2.625" style="58" customWidth="1"/>
    <col min="2" max="3" width="2.625" style="12" customWidth="1"/>
    <col min="4" max="4" width="23.125" style="12" bestFit="1" customWidth="1"/>
    <col min="5" max="5" width="10.50390625" style="58" customWidth="1"/>
    <col min="6" max="12" width="9.375" style="58" customWidth="1"/>
    <col min="13" max="13" width="2.50390625" style="60" customWidth="1"/>
    <col min="14" max="14" width="12.625" style="58" customWidth="1"/>
    <col min="15" max="19" width="12.50390625" style="58" customWidth="1"/>
    <col min="20" max="21" width="2.625" style="12" customWidth="1"/>
    <col min="22" max="22" width="19.125" style="12" customWidth="1"/>
    <col min="23" max="23" width="4.625" style="12" customWidth="1"/>
    <col min="24" max="26" width="9.125" style="58" customWidth="1"/>
    <col min="27" max="27" width="9.00390625" style="58" customWidth="1"/>
    <col min="28" max="28" width="11.50390625" style="58" customWidth="1"/>
    <col min="29" max="16384" width="9.125" style="58" customWidth="1"/>
  </cols>
  <sheetData>
    <row r="1" spans="2:23" s="2" customFormat="1" ht="12">
      <c r="B1" s="4" t="s">
        <v>75</v>
      </c>
      <c r="C1" s="4"/>
      <c r="D1" s="5"/>
      <c r="M1" s="3"/>
      <c r="N1" s="2" t="s">
        <v>76</v>
      </c>
      <c r="T1" s="4"/>
      <c r="U1" s="4"/>
      <c r="V1" s="5"/>
      <c r="W1" s="4"/>
    </row>
    <row r="2" spans="2:23" s="69" customFormat="1" ht="14.25">
      <c r="B2" s="67"/>
      <c r="C2" s="67"/>
      <c r="D2" s="67"/>
      <c r="E2" s="139" t="s">
        <v>93</v>
      </c>
      <c r="F2" s="139"/>
      <c r="G2" s="139"/>
      <c r="H2" s="139"/>
      <c r="I2" s="139"/>
      <c r="J2" s="139"/>
      <c r="K2" s="139"/>
      <c r="L2" s="67"/>
      <c r="M2" s="68"/>
      <c r="N2" s="67"/>
      <c r="O2" s="139" t="s">
        <v>73</v>
      </c>
      <c r="P2" s="139"/>
      <c r="Q2" s="139"/>
      <c r="R2" s="139"/>
      <c r="S2" s="139"/>
      <c r="T2" s="67"/>
      <c r="U2" s="67"/>
      <c r="V2" s="67"/>
      <c r="W2" s="67"/>
    </row>
    <row r="3" spans="4:22" ht="12" thickBot="1">
      <c r="D3" s="13"/>
      <c r="E3" s="70"/>
      <c r="F3" s="71"/>
      <c r="G3" s="71"/>
      <c r="H3" s="71"/>
      <c r="I3" s="71"/>
      <c r="J3" s="70"/>
      <c r="K3" s="70"/>
      <c r="L3" s="71"/>
      <c r="M3" s="61"/>
      <c r="N3" s="71"/>
      <c r="O3" s="71"/>
      <c r="P3" s="71"/>
      <c r="Q3" s="71"/>
      <c r="R3" s="71"/>
      <c r="S3" s="71"/>
      <c r="V3" s="13"/>
    </row>
    <row r="4" spans="2:23" ht="13.5" customHeight="1">
      <c r="B4" s="107" t="s">
        <v>71</v>
      </c>
      <c r="C4" s="108"/>
      <c r="D4" s="109"/>
      <c r="E4" s="143" t="s">
        <v>3</v>
      </c>
      <c r="F4" s="91" t="s">
        <v>25</v>
      </c>
      <c r="G4" s="92"/>
      <c r="H4" s="92"/>
      <c r="I4" s="93"/>
      <c r="J4" s="91" t="s">
        <v>26</v>
      </c>
      <c r="K4" s="92"/>
      <c r="L4" s="92"/>
      <c r="M4" s="72"/>
      <c r="N4" s="127" t="s">
        <v>1</v>
      </c>
      <c r="O4" s="127"/>
      <c r="P4" s="128"/>
      <c r="Q4" s="91" t="s">
        <v>2</v>
      </c>
      <c r="R4" s="92"/>
      <c r="S4" s="93"/>
      <c r="T4" s="119" t="s">
        <v>72</v>
      </c>
      <c r="U4" s="120"/>
      <c r="V4" s="120"/>
      <c r="W4" s="120"/>
    </row>
    <row r="5" spans="2:23" ht="13.5" customHeight="1">
      <c r="B5" s="110"/>
      <c r="C5" s="110"/>
      <c r="D5" s="111"/>
      <c r="E5" s="144"/>
      <c r="F5" s="99" t="s">
        <v>4</v>
      </c>
      <c r="G5" s="95" t="s">
        <v>20</v>
      </c>
      <c r="H5" s="95" t="s">
        <v>21</v>
      </c>
      <c r="I5" s="95" t="s">
        <v>22</v>
      </c>
      <c r="J5" s="99" t="s">
        <v>27</v>
      </c>
      <c r="K5" s="95" t="s">
        <v>20</v>
      </c>
      <c r="L5" s="125" t="s">
        <v>21</v>
      </c>
      <c r="M5" s="73"/>
      <c r="N5" s="140" t="s">
        <v>28</v>
      </c>
      <c r="O5" s="95" t="s">
        <v>20</v>
      </c>
      <c r="P5" s="95" t="s">
        <v>21</v>
      </c>
      <c r="Q5" s="99" t="s">
        <v>28</v>
      </c>
      <c r="R5" s="95" t="s">
        <v>23</v>
      </c>
      <c r="S5" s="95" t="s">
        <v>24</v>
      </c>
      <c r="T5" s="121"/>
      <c r="U5" s="122"/>
      <c r="V5" s="122"/>
      <c r="W5" s="122"/>
    </row>
    <row r="6" spans="2:28" ht="13.5" customHeight="1">
      <c r="B6" s="112"/>
      <c r="C6" s="112"/>
      <c r="D6" s="113"/>
      <c r="E6" s="96"/>
      <c r="F6" s="96"/>
      <c r="G6" s="96"/>
      <c r="H6" s="96"/>
      <c r="I6" s="96"/>
      <c r="J6" s="96"/>
      <c r="K6" s="96"/>
      <c r="L6" s="126"/>
      <c r="M6" s="73"/>
      <c r="N6" s="141"/>
      <c r="O6" s="142"/>
      <c r="P6" s="142"/>
      <c r="Q6" s="96"/>
      <c r="R6" s="96"/>
      <c r="S6" s="96"/>
      <c r="T6" s="123"/>
      <c r="U6" s="124"/>
      <c r="V6" s="124"/>
      <c r="W6" s="124"/>
      <c r="X6" s="16" t="s">
        <v>88</v>
      </c>
      <c r="Y6" s="16" t="s">
        <v>89</v>
      </c>
      <c r="Z6" s="16" t="s">
        <v>90</v>
      </c>
      <c r="AA6" s="16" t="s">
        <v>91</v>
      </c>
      <c r="AB6" s="16" t="s">
        <v>92</v>
      </c>
    </row>
    <row r="7" spans="2:28" s="76" customFormat="1" ht="18.75" customHeight="1">
      <c r="B7" s="114" t="s">
        <v>5</v>
      </c>
      <c r="C7" s="114"/>
      <c r="D7" s="115"/>
      <c r="E7" s="17">
        <f>F7+J7+N7+Q7</f>
        <v>90282</v>
      </c>
      <c r="F7" s="17">
        <f aca="true" t="shared" si="0" ref="F7:F43">SUM(G7:I7)</f>
        <v>1841</v>
      </c>
      <c r="G7" s="17">
        <v>1455</v>
      </c>
      <c r="H7" s="17">
        <v>373</v>
      </c>
      <c r="I7" s="17">
        <v>13</v>
      </c>
      <c r="J7" s="17">
        <f aca="true" t="shared" si="1" ref="J7:J31">K7+L7</f>
        <v>959</v>
      </c>
      <c r="K7" s="17">
        <v>918</v>
      </c>
      <c r="L7" s="17">
        <v>41</v>
      </c>
      <c r="M7" s="74"/>
      <c r="N7" s="18">
        <f aca="true" t="shared" si="2" ref="N7:N32">O7+P7</f>
        <v>7877</v>
      </c>
      <c r="O7" s="17">
        <v>7649</v>
      </c>
      <c r="P7" s="75">
        <v>228</v>
      </c>
      <c r="Q7" s="17">
        <f aca="true" t="shared" si="3" ref="Q7:Q31">R7+S7</f>
        <v>79605</v>
      </c>
      <c r="R7" s="17">
        <v>41350</v>
      </c>
      <c r="S7" s="17">
        <v>38255</v>
      </c>
      <c r="T7" s="116" t="s">
        <v>5</v>
      </c>
      <c r="U7" s="117"/>
      <c r="V7" s="117"/>
      <c r="W7" s="117"/>
      <c r="X7" s="19">
        <f>SUM(F7,J7,N7,Q7)-E7</f>
        <v>0</v>
      </c>
      <c r="Y7" s="19">
        <f>SUM(G7:I7)-F7</f>
        <v>0</v>
      </c>
      <c r="Z7" s="19">
        <f>SUM(K7:L7)-J7</f>
        <v>0</v>
      </c>
      <c r="AA7" s="19">
        <f>SUM(O7:P7)-N7</f>
        <v>0</v>
      </c>
      <c r="AB7" s="19">
        <f>SUM(R7:S7)-Q7</f>
        <v>0</v>
      </c>
    </row>
    <row r="8" spans="2:28" s="76" customFormat="1" ht="18.75" customHeight="1">
      <c r="B8" s="20"/>
      <c r="C8" s="97" t="s">
        <v>29</v>
      </c>
      <c r="D8" s="98"/>
      <c r="E8" s="17">
        <f aca="true" t="shared" si="4" ref="E8:E43">F8+J8+N8+Q8</f>
        <v>949</v>
      </c>
      <c r="F8" s="17">
        <f t="shared" si="0"/>
        <v>95</v>
      </c>
      <c r="G8" s="17">
        <v>91</v>
      </c>
      <c r="H8" s="17">
        <v>4</v>
      </c>
      <c r="I8" s="17">
        <v>0</v>
      </c>
      <c r="J8" s="17">
        <f t="shared" si="1"/>
        <v>105</v>
      </c>
      <c r="K8" s="17">
        <v>104</v>
      </c>
      <c r="L8" s="17">
        <v>1</v>
      </c>
      <c r="M8" s="74"/>
      <c r="N8" s="18">
        <f t="shared" si="2"/>
        <v>669</v>
      </c>
      <c r="O8" s="17">
        <v>664</v>
      </c>
      <c r="P8" s="75">
        <v>5</v>
      </c>
      <c r="Q8" s="17">
        <f t="shared" si="3"/>
        <v>80</v>
      </c>
      <c r="R8" s="17">
        <v>80</v>
      </c>
      <c r="S8" s="17">
        <v>0</v>
      </c>
      <c r="T8" s="23"/>
      <c r="U8" s="97" t="s">
        <v>29</v>
      </c>
      <c r="V8" s="97"/>
      <c r="W8" s="97"/>
      <c r="X8" s="19">
        <f aca="true" t="shared" si="5" ref="X8:X43">SUM(F8,J8,N8,Q8)-E8</f>
        <v>0</v>
      </c>
      <c r="Y8" s="19">
        <f aca="true" t="shared" si="6" ref="Y8:Y43">SUM(G8:I8)-F8</f>
        <v>0</v>
      </c>
      <c r="Z8" s="19">
        <f aca="true" t="shared" si="7" ref="Z8:Z43">SUM(K8:L8)-J8</f>
        <v>0</v>
      </c>
      <c r="AA8" s="19">
        <f aca="true" t="shared" si="8" ref="AA8:AA43">SUM(O8:P8)-N8</f>
        <v>0</v>
      </c>
      <c r="AB8" s="19">
        <f aca="true" t="shared" si="9" ref="AB8:AB43">SUM(R8:S8)-Q8</f>
        <v>0</v>
      </c>
    </row>
    <row r="9" spans="2:28" ht="18.75" customHeight="1">
      <c r="B9" s="24"/>
      <c r="C9" s="24"/>
      <c r="D9" s="25" t="s">
        <v>30</v>
      </c>
      <c r="E9" s="17">
        <f>F9+J9+N9+Q9</f>
        <v>50</v>
      </c>
      <c r="F9" s="17">
        <f t="shared" si="0"/>
        <v>14</v>
      </c>
      <c r="G9" s="26">
        <v>14</v>
      </c>
      <c r="H9" s="26">
        <v>0</v>
      </c>
      <c r="I9" s="26">
        <v>0</v>
      </c>
      <c r="J9" s="17">
        <f t="shared" si="1"/>
        <v>10</v>
      </c>
      <c r="K9" s="26">
        <v>10</v>
      </c>
      <c r="L9" s="26">
        <v>0</v>
      </c>
      <c r="M9" s="77"/>
      <c r="N9" s="18">
        <f t="shared" si="2"/>
        <v>26</v>
      </c>
      <c r="O9" s="26">
        <v>26</v>
      </c>
      <c r="P9" s="38">
        <v>0</v>
      </c>
      <c r="Q9" s="17">
        <f t="shared" si="3"/>
        <v>0</v>
      </c>
      <c r="R9" s="26">
        <v>0</v>
      </c>
      <c r="S9" s="26">
        <v>0</v>
      </c>
      <c r="T9" s="27"/>
      <c r="U9" s="28"/>
      <c r="V9" s="118" t="s">
        <v>30</v>
      </c>
      <c r="W9" s="118"/>
      <c r="X9" s="19">
        <f t="shared" si="5"/>
        <v>0</v>
      </c>
      <c r="Y9" s="19">
        <f t="shared" si="6"/>
        <v>0</v>
      </c>
      <c r="Z9" s="19">
        <f t="shared" si="7"/>
        <v>0</v>
      </c>
      <c r="AA9" s="19">
        <f t="shared" si="8"/>
        <v>0</v>
      </c>
      <c r="AB9" s="19">
        <f t="shared" si="9"/>
        <v>0</v>
      </c>
    </row>
    <row r="10" spans="2:28" ht="18.75" customHeight="1">
      <c r="B10" s="24"/>
      <c r="C10" s="24"/>
      <c r="D10" s="25" t="s">
        <v>31</v>
      </c>
      <c r="E10" s="17">
        <f t="shared" si="4"/>
        <v>696</v>
      </c>
      <c r="F10" s="17">
        <f t="shared" si="0"/>
        <v>70</v>
      </c>
      <c r="G10" s="26">
        <v>66</v>
      </c>
      <c r="H10" s="26">
        <v>4</v>
      </c>
      <c r="I10" s="26">
        <v>0</v>
      </c>
      <c r="J10" s="17">
        <f t="shared" si="1"/>
        <v>76</v>
      </c>
      <c r="K10" s="26">
        <v>76</v>
      </c>
      <c r="L10" s="26">
        <v>0</v>
      </c>
      <c r="M10" s="77"/>
      <c r="N10" s="18">
        <f t="shared" si="2"/>
        <v>514</v>
      </c>
      <c r="O10" s="26">
        <v>510</v>
      </c>
      <c r="P10" s="38">
        <v>4</v>
      </c>
      <c r="Q10" s="17">
        <f t="shared" si="3"/>
        <v>36</v>
      </c>
      <c r="R10" s="26">
        <v>36</v>
      </c>
      <c r="S10" s="26">
        <v>0</v>
      </c>
      <c r="T10" s="27"/>
      <c r="U10" s="28"/>
      <c r="V10" s="118" t="s">
        <v>31</v>
      </c>
      <c r="W10" s="118"/>
      <c r="X10" s="19">
        <f t="shared" si="5"/>
        <v>0</v>
      </c>
      <c r="Y10" s="19">
        <f t="shared" si="6"/>
        <v>0</v>
      </c>
      <c r="Z10" s="19">
        <f t="shared" si="7"/>
        <v>0</v>
      </c>
      <c r="AA10" s="19">
        <f t="shared" si="8"/>
        <v>0</v>
      </c>
      <c r="AB10" s="19">
        <f t="shared" si="9"/>
        <v>0</v>
      </c>
    </row>
    <row r="11" spans="2:28" ht="18.75" customHeight="1">
      <c r="B11" s="24"/>
      <c r="C11" s="24"/>
      <c r="D11" s="25" t="s">
        <v>32</v>
      </c>
      <c r="E11" s="17">
        <f t="shared" si="4"/>
        <v>83</v>
      </c>
      <c r="F11" s="17">
        <f t="shared" si="0"/>
        <v>7</v>
      </c>
      <c r="G11" s="26">
        <v>7</v>
      </c>
      <c r="H11" s="26">
        <v>0</v>
      </c>
      <c r="I11" s="26">
        <v>0</v>
      </c>
      <c r="J11" s="17">
        <f t="shared" si="1"/>
        <v>15</v>
      </c>
      <c r="K11" s="26">
        <v>14</v>
      </c>
      <c r="L11" s="26">
        <v>1</v>
      </c>
      <c r="M11" s="77"/>
      <c r="N11" s="18">
        <f t="shared" si="2"/>
        <v>46</v>
      </c>
      <c r="O11" s="26">
        <v>46</v>
      </c>
      <c r="P11" s="38">
        <v>0</v>
      </c>
      <c r="Q11" s="17">
        <f t="shared" si="3"/>
        <v>15</v>
      </c>
      <c r="R11" s="26">
        <v>15</v>
      </c>
      <c r="S11" s="26">
        <v>0</v>
      </c>
      <c r="T11" s="27"/>
      <c r="U11" s="28"/>
      <c r="V11" s="118" t="s">
        <v>32</v>
      </c>
      <c r="W11" s="118"/>
      <c r="X11" s="19">
        <f t="shared" si="5"/>
        <v>0</v>
      </c>
      <c r="Y11" s="19">
        <f t="shared" si="6"/>
        <v>0</v>
      </c>
      <c r="Z11" s="19">
        <f t="shared" si="7"/>
        <v>0</v>
      </c>
      <c r="AA11" s="19">
        <f t="shared" si="8"/>
        <v>0</v>
      </c>
      <c r="AB11" s="19">
        <f t="shared" si="9"/>
        <v>0</v>
      </c>
    </row>
    <row r="12" spans="2:28" ht="18.75" customHeight="1">
      <c r="B12" s="24"/>
      <c r="C12" s="24"/>
      <c r="D12" s="25" t="s">
        <v>33</v>
      </c>
      <c r="E12" s="17">
        <f t="shared" si="4"/>
        <v>120</v>
      </c>
      <c r="F12" s="17">
        <f t="shared" si="0"/>
        <v>4</v>
      </c>
      <c r="G12" s="26">
        <v>4</v>
      </c>
      <c r="H12" s="26">
        <v>0</v>
      </c>
      <c r="I12" s="26">
        <v>0</v>
      </c>
      <c r="J12" s="17">
        <f t="shared" si="1"/>
        <v>4</v>
      </c>
      <c r="K12" s="26">
        <v>4</v>
      </c>
      <c r="L12" s="26">
        <v>0</v>
      </c>
      <c r="M12" s="77"/>
      <c r="N12" s="18">
        <f t="shared" si="2"/>
        <v>83</v>
      </c>
      <c r="O12" s="26">
        <v>82</v>
      </c>
      <c r="P12" s="38">
        <v>1</v>
      </c>
      <c r="Q12" s="17">
        <f t="shared" si="3"/>
        <v>29</v>
      </c>
      <c r="R12" s="26">
        <v>29</v>
      </c>
      <c r="S12" s="26">
        <v>0</v>
      </c>
      <c r="T12" s="27"/>
      <c r="U12" s="28"/>
      <c r="V12" s="118" t="s">
        <v>33</v>
      </c>
      <c r="W12" s="118"/>
      <c r="X12" s="19">
        <f t="shared" si="5"/>
        <v>0</v>
      </c>
      <c r="Y12" s="19">
        <f t="shared" si="6"/>
        <v>0</v>
      </c>
      <c r="Z12" s="19">
        <f t="shared" si="7"/>
        <v>0</v>
      </c>
      <c r="AA12" s="19">
        <f t="shared" si="8"/>
        <v>0</v>
      </c>
      <c r="AB12" s="19">
        <f t="shared" si="9"/>
        <v>0</v>
      </c>
    </row>
    <row r="13" spans="2:28" s="76" customFormat="1" ht="18.75" customHeight="1">
      <c r="B13" s="20"/>
      <c r="C13" s="97" t="s">
        <v>34</v>
      </c>
      <c r="D13" s="98"/>
      <c r="E13" s="17">
        <f t="shared" si="4"/>
        <v>7653</v>
      </c>
      <c r="F13" s="17">
        <f t="shared" si="0"/>
        <v>347</v>
      </c>
      <c r="G13" s="17">
        <v>300</v>
      </c>
      <c r="H13" s="17">
        <v>45</v>
      </c>
      <c r="I13" s="17">
        <v>2</v>
      </c>
      <c r="J13" s="17">
        <f t="shared" si="1"/>
        <v>151</v>
      </c>
      <c r="K13" s="17">
        <v>145</v>
      </c>
      <c r="L13" s="17">
        <v>6</v>
      </c>
      <c r="M13" s="74"/>
      <c r="N13" s="18">
        <f t="shared" si="2"/>
        <v>2415</v>
      </c>
      <c r="O13" s="17">
        <v>2363</v>
      </c>
      <c r="P13" s="75">
        <v>52</v>
      </c>
      <c r="Q13" s="17">
        <f t="shared" si="3"/>
        <v>4740</v>
      </c>
      <c r="R13" s="17">
        <v>4508</v>
      </c>
      <c r="S13" s="17">
        <v>232</v>
      </c>
      <c r="T13" s="23"/>
      <c r="U13" s="97" t="s">
        <v>34</v>
      </c>
      <c r="V13" s="97"/>
      <c r="W13" s="97"/>
      <c r="X13" s="19">
        <f t="shared" si="5"/>
        <v>0</v>
      </c>
      <c r="Y13" s="19">
        <f t="shared" si="6"/>
        <v>0</v>
      </c>
      <c r="Z13" s="19">
        <f t="shared" si="7"/>
        <v>0</v>
      </c>
      <c r="AA13" s="19">
        <f t="shared" si="8"/>
        <v>0</v>
      </c>
      <c r="AB13" s="19">
        <f t="shared" si="9"/>
        <v>0</v>
      </c>
    </row>
    <row r="14" spans="2:28" ht="18.75" customHeight="1">
      <c r="B14" s="24"/>
      <c r="C14" s="24"/>
      <c r="D14" s="25" t="s">
        <v>35</v>
      </c>
      <c r="E14" s="17">
        <f t="shared" si="4"/>
        <v>70</v>
      </c>
      <c r="F14" s="17">
        <f t="shared" si="0"/>
        <v>0</v>
      </c>
      <c r="G14" s="26">
        <v>0</v>
      </c>
      <c r="H14" s="26">
        <v>0</v>
      </c>
      <c r="I14" s="26">
        <v>0</v>
      </c>
      <c r="J14" s="17">
        <f t="shared" si="1"/>
        <v>0</v>
      </c>
      <c r="K14" s="26">
        <v>0</v>
      </c>
      <c r="L14" s="26">
        <v>0</v>
      </c>
      <c r="M14" s="77"/>
      <c r="N14" s="18">
        <f t="shared" si="2"/>
        <v>23</v>
      </c>
      <c r="O14" s="26">
        <v>23</v>
      </c>
      <c r="P14" s="38">
        <v>0</v>
      </c>
      <c r="Q14" s="17">
        <f t="shared" si="3"/>
        <v>47</v>
      </c>
      <c r="R14" s="26">
        <v>47</v>
      </c>
      <c r="S14" s="26">
        <v>0</v>
      </c>
      <c r="T14" s="27"/>
      <c r="U14" s="28"/>
      <c r="V14" s="118" t="s">
        <v>35</v>
      </c>
      <c r="W14" s="118"/>
      <c r="X14" s="19">
        <f t="shared" si="5"/>
        <v>0</v>
      </c>
      <c r="Y14" s="19">
        <f t="shared" si="6"/>
        <v>0</v>
      </c>
      <c r="Z14" s="19">
        <f t="shared" si="7"/>
        <v>0</v>
      </c>
      <c r="AA14" s="19">
        <f t="shared" si="8"/>
        <v>0</v>
      </c>
      <c r="AB14" s="19">
        <f t="shared" si="9"/>
        <v>0</v>
      </c>
    </row>
    <row r="15" spans="2:28" ht="18.75" customHeight="1">
      <c r="B15" s="24"/>
      <c r="C15" s="24"/>
      <c r="D15" s="25" t="s">
        <v>36</v>
      </c>
      <c r="E15" s="17">
        <f t="shared" si="4"/>
        <v>1322</v>
      </c>
      <c r="F15" s="17">
        <f t="shared" si="0"/>
        <v>103</v>
      </c>
      <c r="G15" s="26">
        <v>82</v>
      </c>
      <c r="H15" s="26">
        <v>19</v>
      </c>
      <c r="I15" s="26">
        <v>2</v>
      </c>
      <c r="J15" s="17">
        <f t="shared" si="1"/>
        <v>0</v>
      </c>
      <c r="K15" s="26">
        <v>0</v>
      </c>
      <c r="L15" s="26">
        <v>0</v>
      </c>
      <c r="M15" s="77"/>
      <c r="N15" s="18">
        <f t="shared" si="2"/>
        <v>146</v>
      </c>
      <c r="O15" s="26">
        <v>141</v>
      </c>
      <c r="P15" s="38">
        <v>5</v>
      </c>
      <c r="Q15" s="17">
        <f t="shared" si="3"/>
        <v>1073</v>
      </c>
      <c r="R15" s="26">
        <v>843</v>
      </c>
      <c r="S15" s="26">
        <v>230</v>
      </c>
      <c r="T15" s="27"/>
      <c r="U15" s="28"/>
      <c r="V15" s="118" t="s">
        <v>36</v>
      </c>
      <c r="W15" s="118"/>
      <c r="X15" s="19">
        <f t="shared" si="5"/>
        <v>0</v>
      </c>
      <c r="Y15" s="19">
        <f t="shared" si="6"/>
        <v>0</v>
      </c>
      <c r="Z15" s="19">
        <f t="shared" si="7"/>
        <v>0</v>
      </c>
      <c r="AA15" s="19">
        <f t="shared" si="8"/>
        <v>0</v>
      </c>
      <c r="AB15" s="19">
        <f t="shared" si="9"/>
        <v>0</v>
      </c>
    </row>
    <row r="16" spans="2:28" ht="18.75" customHeight="1">
      <c r="B16" s="24"/>
      <c r="C16" s="24"/>
      <c r="D16" s="25" t="s">
        <v>37</v>
      </c>
      <c r="E16" s="17">
        <f t="shared" si="4"/>
        <v>4795</v>
      </c>
      <c r="F16" s="17">
        <f t="shared" si="0"/>
        <v>198</v>
      </c>
      <c r="G16" s="26">
        <v>173</v>
      </c>
      <c r="H16" s="26">
        <v>25</v>
      </c>
      <c r="I16" s="26">
        <v>0</v>
      </c>
      <c r="J16" s="17">
        <f t="shared" si="1"/>
        <v>86</v>
      </c>
      <c r="K16" s="26">
        <v>83</v>
      </c>
      <c r="L16" s="26">
        <v>3</v>
      </c>
      <c r="M16" s="77"/>
      <c r="N16" s="18">
        <f t="shared" si="2"/>
        <v>1618</v>
      </c>
      <c r="O16" s="26">
        <v>1584</v>
      </c>
      <c r="P16" s="38">
        <v>34</v>
      </c>
      <c r="Q16" s="17">
        <f t="shared" si="3"/>
        <v>2893</v>
      </c>
      <c r="R16" s="26">
        <v>2893</v>
      </c>
      <c r="S16" s="26">
        <v>0</v>
      </c>
      <c r="T16" s="27"/>
      <c r="U16" s="28"/>
      <c r="V16" s="118" t="s">
        <v>37</v>
      </c>
      <c r="W16" s="118"/>
      <c r="X16" s="19">
        <f t="shared" si="5"/>
        <v>0</v>
      </c>
      <c r="Y16" s="19">
        <f t="shared" si="6"/>
        <v>0</v>
      </c>
      <c r="Z16" s="19">
        <f t="shared" si="7"/>
        <v>0</v>
      </c>
      <c r="AA16" s="19">
        <f t="shared" si="8"/>
        <v>0</v>
      </c>
      <c r="AB16" s="19">
        <f t="shared" si="9"/>
        <v>0</v>
      </c>
    </row>
    <row r="17" spans="2:28" ht="18.75" customHeight="1">
      <c r="B17" s="24"/>
      <c r="C17" s="24"/>
      <c r="D17" s="25" t="s">
        <v>38</v>
      </c>
      <c r="E17" s="17">
        <f t="shared" si="4"/>
        <v>111</v>
      </c>
      <c r="F17" s="17">
        <f t="shared" si="0"/>
        <v>6</v>
      </c>
      <c r="G17" s="26">
        <v>6</v>
      </c>
      <c r="H17" s="26">
        <v>0</v>
      </c>
      <c r="I17" s="26">
        <v>0</v>
      </c>
      <c r="J17" s="17">
        <f t="shared" si="1"/>
        <v>1</v>
      </c>
      <c r="K17" s="26">
        <v>1</v>
      </c>
      <c r="L17" s="26">
        <v>0</v>
      </c>
      <c r="M17" s="77"/>
      <c r="N17" s="18">
        <f t="shared" si="2"/>
        <v>29</v>
      </c>
      <c r="O17" s="26">
        <v>28</v>
      </c>
      <c r="P17" s="38">
        <v>1</v>
      </c>
      <c r="Q17" s="17">
        <f t="shared" si="3"/>
        <v>75</v>
      </c>
      <c r="R17" s="26">
        <v>73</v>
      </c>
      <c r="S17" s="26">
        <v>2</v>
      </c>
      <c r="T17" s="27"/>
      <c r="U17" s="28"/>
      <c r="V17" s="118" t="s">
        <v>38</v>
      </c>
      <c r="W17" s="118"/>
      <c r="X17" s="19">
        <f t="shared" si="5"/>
        <v>0</v>
      </c>
      <c r="Y17" s="19">
        <f t="shared" si="6"/>
        <v>0</v>
      </c>
      <c r="Z17" s="19">
        <f t="shared" si="7"/>
        <v>0</v>
      </c>
      <c r="AA17" s="19">
        <f t="shared" si="8"/>
        <v>0</v>
      </c>
      <c r="AB17" s="19">
        <f t="shared" si="9"/>
        <v>0</v>
      </c>
    </row>
    <row r="18" spans="2:28" ht="18.75" customHeight="1">
      <c r="B18" s="24"/>
      <c r="C18" s="24"/>
      <c r="D18" s="25" t="s">
        <v>39</v>
      </c>
      <c r="E18" s="17">
        <f t="shared" si="4"/>
        <v>1355</v>
      </c>
      <c r="F18" s="17">
        <f t="shared" si="0"/>
        <v>40</v>
      </c>
      <c r="G18" s="26">
        <v>39</v>
      </c>
      <c r="H18" s="26">
        <v>1</v>
      </c>
      <c r="I18" s="26">
        <v>0</v>
      </c>
      <c r="J18" s="17">
        <f t="shared" si="1"/>
        <v>64</v>
      </c>
      <c r="K18" s="26">
        <v>61</v>
      </c>
      <c r="L18" s="26">
        <v>3</v>
      </c>
      <c r="M18" s="77"/>
      <c r="N18" s="18">
        <f t="shared" si="2"/>
        <v>599</v>
      </c>
      <c r="O18" s="26">
        <v>587</v>
      </c>
      <c r="P18" s="38">
        <v>12</v>
      </c>
      <c r="Q18" s="17">
        <f t="shared" si="3"/>
        <v>652</v>
      </c>
      <c r="R18" s="26">
        <v>652</v>
      </c>
      <c r="S18" s="26">
        <v>0</v>
      </c>
      <c r="T18" s="27"/>
      <c r="U18" s="28"/>
      <c r="V18" s="118" t="s">
        <v>39</v>
      </c>
      <c r="W18" s="118"/>
      <c r="X18" s="19">
        <f t="shared" si="5"/>
        <v>0</v>
      </c>
      <c r="Y18" s="19">
        <f t="shared" si="6"/>
        <v>0</v>
      </c>
      <c r="Z18" s="19">
        <f t="shared" si="7"/>
        <v>0</v>
      </c>
      <c r="AA18" s="19">
        <f t="shared" si="8"/>
        <v>0</v>
      </c>
      <c r="AB18" s="19">
        <f t="shared" si="9"/>
        <v>0</v>
      </c>
    </row>
    <row r="19" spans="2:28" s="76" customFormat="1" ht="18.75" customHeight="1">
      <c r="B19" s="20"/>
      <c r="C19" s="97" t="s">
        <v>69</v>
      </c>
      <c r="D19" s="98"/>
      <c r="E19" s="17">
        <f t="shared" si="4"/>
        <v>54784</v>
      </c>
      <c r="F19" s="17">
        <f t="shared" si="0"/>
        <v>853</v>
      </c>
      <c r="G19" s="17">
        <v>663</v>
      </c>
      <c r="H19" s="17">
        <v>183</v>
      </c>
      <c r="I19" s="17">
        <v>7</v>
      </c>
      <c r="J19" s="17">
        <f t="shared" si="1"/>
        <v>607</v>
      </c>
      <c r="K19" s="17">
        <v>578</v>
      </c>
      <c r="L19" s="17">
        <v>29</v>
      </c>
      <c r="M19" s="74"/>
      <c r="N19" s="18">
        <f t="shared" si="2"/>
        <v>3831</v>
      </c>
      <c r="O19" s="17">
        <v>3688</v>
      </c>
      <c r="P19" s="75">
        <v>143</v>
      </c>
      <c r="Q19" s="17">
        <f t="shared" si="3"/>
        <v>49493</v>
      </c>
      <c r="R19" s="17">
        <v>25988</v>
      </c>
      <c r="S19" s="17">
        <v>23505</v>
      </c>
      <c r="T19" s="23"/>
      <c r="U19" s="97" t="s">
        <v>69</v>
      </c>
      <c r="V19" s="97"/>
      <c r="W19" s="97"/>
      <c r="X19" s="19">
        <f t="shared" si="5"/>
        <v>0</v>
      </c>
      <c r="Y19" s="19">
        <f t="shared" si="6"/>
        <v>0</v>
      </c>
      <c r="Z19" s="19">
        <f t="shared" si="7"/>
        <v>0</v>
      </c>
      <c r="AA19" s="19">
        <f t="shared" si="8"/>
        <v>0</v>
      </c>
      <c r="AB19" s="19">
        <f t="shared" si="9"/>
        <v>0</v>
      </c>
    </row>
    <row r="20" spans="2:28" ht="18.75" customHeight="1">
      <c r="B20" s="24"/>
      <c r="C20" s="24"/>
      <c r="D20" s="25" t="s">
        <v>40</v>
      </c>
      <c r="E20" s="17">
        <f t="shared" si="4"/>
        <v>2209</v>
      </c>
      <c r="F20" s="17">
        <f t="shared" si="0"/>
        <v>108</v>
      </c>
      <c r="G20" s="26">
        <v>84</v>
      </c>
      <c r="H20" s="26">
        <v>24</v>
      </c>
      <c r="I20" s="26">
        <v>0</v>
      </c>
      <c r="J20" s="17">
        <v>84</v>
      </c>
      <c r="K20" s="26">
        <v>81</v>
      </c>
      <c r="L20" s="26">
        <v>3</v>
      </c>
      <c r="M20" s="77"/>
      <c r="N20" s="18">
        <v>843</v>
      </c>
      <c r="O20" s="26">
        <v>806</v>
      </c>
      <c r="P20" s="38">
        <v>37</v>
      </c>
      <c r="Q20" s="17">
        <v>1174</v>
      </c>
      <c r="R20" s="26">
        <v>1158</v>
      </c>
      <c r="S20" s="26">
        <v>16</v>
      </c>
      <c r="T20" s="27"/>
      <c r="U20" s="28"/>
      <c r="V20" s="118" t="s">
        <v>40</v>
      </c>
      <c r="W20" s="118"/>
      <c r="X20" s="19">
        <f t="shared" si="5"/>
        <v>0</v>
      </c>
      <c r="Y20" s="19">
        <f t="shared" si="6"/>
        <v>0</v>
      </c>
      <c r="Z20" s="19">
        <f t="shared" si="7"/>
        <v>0</v>
      </c>
      <c r="AA20" s="19">
        <f t="shared" si="8"/>
        <v>0</v>
      </c>
      <c r="AB20" s="19">
        <f t="shared" si="9"/>
        <v>0</v>
      </c>
    </row>
    <row r="21" spans="2:28" ht="18.75" customHeight="1">
      <c r="B21" s="24"/>
      <c r="C21" s="24"/>
      <c r="D21" s="25" t="s">
        <v>41</v>
      </c>
      <c r="E21" s="17">
        <f t="shared" si="4"/>
        <v>17766</v>
      </c>
      <c r="F21" s="17">
        <f t="shared" si="0"/>
        <v>48</v>
      </c>
      <c r="G21" s="26">
        <v>37</v>
      </c>
      <c r="H21" s="26">
        <v>11</v>
      </c>
      <c r="I21" s="26">
        <v>0</v>
      </c>
      <c r="J21" s="17">
        <v>240</v>
      </c>
      <c r="K21" s="26">
        <v>228</v>
      </c>
      <c r="L21" s="26">
        <v>12</v>
      </c>
      <c r="M21" s="77"/>
      <c r="N21" s="18">
        <v>1148</v>
      </c>
      <c r="O21" s="26">
        <v>1104</v>
      </c>
      <c r="P21" s="38">
        <v>44</v>
      </c>
      <c r="Q21" s="17">
        <v>16330</v>
      </c>
      <c r="R21" s="26">
        <v>9625</v>
      </c>
      <c r="S21" s="26">
        <v>6705</v>
      </c>
      <c r="T21" s="27"/>
      <c r="U21" s="28"/>
      <c r="V21" s="118" t="s">
        <v>41</v>
      </c>
      <c r="W21" s="118"/>
      <c r="X21" s="19">
        <f t="shared" si="5"/>
        <v>0</v>
      </c>
      <c r="Y21" s="19">
        <f t="shared" si="6"/>
        <v>0</v>
      </c>
      <c r="Z21" s="19">
        <f t="shared" si="7"/>
        <v>0</v>
      </c>
      <c r="AA21" s="19">
        <f t="shared" si="8"/>
        <v>0</v>
      </c>
      <c r="AB21" s="19">
        <f t="shared" si="9"/>
        <v>0</v>
      </c>
    </row>
    <row r="22" spans="2:28" ht="18.75" customHeight="1">
      <c r="B22" s="24"/>
      <c r="C22" s="24"/>
      <c r="D22" s="25" t="s">
        <v>42</v>
      </c>
      <c r="E22" s="17">
        <f t="shared" si="4"/>
        <v>34809</v>
      </c>
      <c r="F22" s="17">
        <f t="shared" si="0"/>
        <v>697</v>
      </c>
      <c r="G22" s="26">
        <v>542</v>
      </c>
      <c r="H22" s="26">
        <v>148</v>
      </c>
      <c r="I22" s="26">
        <v>7</v>
      </c>
      <c r="J22" s="17">
        <v>283</v>
      </c>
      <c r="K22" s="26">
        <v>269</v>
      </c>
      <c r="L22" s="26">
        <v>14</v>
      </c>
      <c r="M22" s="77"/>
      <c r="N22" s="18">
        <v>1840</v>
      </c>
      <c r="O22" s="26">
        <v>1778</v>
      </c>
      <c r="P22" s="38">
        <v>62</v>
      </c>
      <c r="Q22" s="17">
        <v>31989</v>
      </c>
      <c r="R22" s="26">
        <v>15205</v>
      </c>
      <c r="S22" s="26">
        <v>16784</v>
      </c>
      <c r="T22" s="27"/>
      <c r="U22" s="28"/>
      <c r="V22" s="118" t="s">
        <v>42</v>
      </c>
      <c r="W22" s="118"/>
      <c r="X22" s="19">
        <f t="shared" si="5"/>
        <v>0</v>
      </c>
      <c r="Y22" s="19">
        <f t="shared" si="6"/>
        <v>0</v>
      </c>
      <c r="Z22" s="19">
        <f t="shared" si="7"/>
        <v>0</v>
      </c>
      <c r="AA22" s="19">
        <f t="shared" si="8"/>
        <v>0</v>
      </c>
      <c r="AB22" s="19">
        <f t="shared" si="9"/>
        <v>0</v>
      </c>
    </row>
    <row r="23" spans="2:28" s="76" customFormat="1" ht="18.75" customHeight="1">
      <c r="B23" s="20"/>
      <c r="C23" s="97" t="s">
        <v>67</v>
      </c>
      <c r="D23" s="98"/>
      <c r="E23" s="17">
        <f t="shared" si="4"/>
        <v>1144</v>
      </c>
      <c r="F23" s="17">
        <f t="shared" si="0"/>
        <v>38</v>
      </c>
      <c r="G23" s="17">
        <v>35</v>
      </c>
      <c r="H23" s="17">
        <v>3</v>
      </c>
      <c r="I23" s="17">
        <v>0</v>
      </c>
      <c r="J23" s="17">
        <f t="shared" si="1"/>
        <v>17</v>
      </c>
      <c r="K23" s="17">
        <v>16</v>
      </c>
      <c r="L23" s="17">
        <v>1</v>
      </c>
      <c r="M23" s="74"/>
      <c r="N23" s="18">
        <f t="shared" si="2"/>
        <v>242</v>
      </c>
      <c r="O23" s="17">
        <v>238</v>
      </c>
      <c r="P23" s="75">
        <v>4</v>
      </c>
      <c r="Q23" s="17">
        <f t="shared" si="3"/>
        <v>847</v>
      </c>
      <c r="R23" s="17">
        <v>421</v>
      </c>
      <c r="S23" s="17">
        <v>426</v>
      </c>
      <c r="T23" s="23"/>
      <c r="U23" s="97" t="s">
        <v>67</v>
      </c>
      <c r="V23" s="97"/>
      <c r="W23" s="97"/>
      <c r="X23" s="19">
        <f t="shared" si="5"/>
        <v>0</v>
      </c>
      <c r="Y23" s="19">
        <f t="shared" si="6"/>
        <v>0</v>
      </c>
      <c r="Z23" s="19">
        <f t="shared" si="7"/>
        <v>0</v>
      </c>
      <c r="AA23" s="19">
        <f t="shared" si="8"/>
        <v>0</v>
      </c>
      <c r="AB23" s="19">
        <f t="shared" si="9"/>
        <v>0</v>
      </c>
    </row>
    <row r="24" spans="2:28" ht="18.75" customHeight="1">
      <c r="B24" s="24"/>
      <c r="C24" s="24"/>
      <c r="D24" s="25" t="s">
        <v>43</v>
      </c>
      <c r="E24" s="17">
        <f t="shared" si="4"/>
        <v>1038</v>
      </c>
      <c r="F24" s="17">
        <f t="shared" si="0"/>
        <v>33</v>
      </c>
      <c r="G24" s="26">
        <v>31</v>
      </c>
      <c r="H24" s="26">
        <v>2</v>
      </c>
      <c r="I24" s="26">
        <v>0</v>
      </c>
      <c r="J24" s="17">
        <f t="shared" si="1"/>
        <v>14</v>
      </c>
      <c r="K24" s="26">
        <v>13</v>
      </c>
      <c r="L24" s="26">
        <v>1</v>
      </c>
      <c r="M24" s="77"/>
      <c r="N24" s="18">
        <f t="shared" si="2"/>
        <v>209</v>
      </c>
      <c r="O24" s="26">
        <v>206</v>
      </c>
      <c r="P24" s="38">
        <v>3</v>
      </c>
      <c r="Q24" s="17">
        <f t="shared" si="3"/>
        <v>782</v>
      </c>
      <c r="R24" s="26">
        <v>381</v>
      </c>
      <c r="S24" s="26">
        <v>401</v>
      </c>
      <c r="T24" s="27"/>
      <c r="U24" s="28"/>
      <c r="V24" s="118" t="s">
        <v>43</v>
      </c>
      <c r="W24" s="118"/>
      <c r="X24" s="19">
        <f t="shared" si="5"/>
        <v>0</v>
      </c>
      <c r="Y24" s="19">
        <f t="shared" si="6"/>
        <v>0</v>
      </c>
      <c r="Z24" s="19">
        <f t="shared" si="7"/>
        <v>0</v>
      </c>
      <c r="AA24" s="19">
        <f t="shared" si="8"/>
        <v>0</v>
      </c>
      <c r="AB24" s="19">
        <f t="shared" si="9"/>
        <v>0</v>
      </c>
    </row>
    <row r="25" spans="2:28" ht="18.75" customHeight="1">
      <c r="B25" s="24"/>
      <c r="C25" s="24"/>
      <c r="D25" s="25" t="s">
        <v>44</v>
      </c>
      <c r="E25" s="17">
        <f t="shared" si="4"/>
        <v>38</v>
      </c>
      <c r="F25" s="17">
        <f t="shared" si="0"/>
        <v>0</v>
      </c>
      <c r="G25" s="26">
        <v>0</v>
      </c>
      <c r="H25" s="26">
        <v>0</v>
      </c>
      <c r="I25" s="26">
        <v>0</v>
      </c>
      <c r="J25" s="17">
        <f t="shared" si="1"/>
        <v>0</v>
      </c>
      <c r="K25" s="26">
        <v>0</v>
      </c>
      <c r="L25" s="26">
        <v>0</v>
      </c>
      <c r="M25" s="77"/>
      <c r="N25" s="18">
        <f t="shared" si="2"/>
        <v>3</v>
      </c>
      <c r="O25" s="26">
        <v>3</v>
      </c>
      <c r="P25" s="38">
        <v>0</v>
      </c>
      <c r="Q25" s="17">
        <f t="shared" si="3"/>
        <v>35</v>
      </c>
      <c r="R25" s="26">
        <v>10</v>
      </c>
      <c r="S25" s="26">
        <v>25</v>
      </c>
      <c r="T25" s="27"/>
      <c r="U25" s="28"/>
      <c r="V25" s="118" t="s">
        <v>44</v>
      </c>
      <c r="W25" s="118"/>
      <c r="X25" s="19">
        <f t="shared" si="5"/>
        <v>0</v>
      </c>
      <c r="Y25" s="19">
        <f t="shared" si="6"/>
        <v>0</v>
      </c>
      <c r="Z25" s="19">
        <f t="shared" si="7"/>
        <v>0</v>
      </c>
      <c r="AA25" s="19">
        <f t="shared" si="8"/>
        <v>0</v>
      </c>
      <c r="AB25" s="19">
        <f t="shared" si="9"/>
        <v>0</v>
      </c>
    </row>
    <row r="26" spans="2:28" ht="18.75" customHeight="1">
      <c r="B26" s="24"/>
      <c r="C26" s="24"/>
      <c r="D26" s="25" t="s">
        <v>45</v>
      </c>
      <c r="E26" s="17">
        <f t="shared" si="4"/>
        <v>68</v>
      </c>
      <c r="F26" s="17">
        <f t="shared" si="0"/>
        <v>5</v>
      </c>
      <c r="G26" s="26">
        <v>4</v>
      </c>
      <c r="H26" s="26">
        <v>1</v>
      </c>
      <c r="I26" s="26">
        <v>0</v>
      </c>
      <c r="J26" s="17">
        <f t="shared" si="1"/>
        <v>3</v>
      </c>
      <c r="K26" s="26">
        <v>3</v>
      </c>
      <c r="L26" s="26">
        <v>0</v>
      </c>
      <c r="M26" s="77"/>
      <c r="N26" s="18">
        <f t="shared" si="2"/>
        <v>30</v>
      </c>
      <c r="O26" s="26">
        <v>29</v>
      </c>
      <c r="P26" s="38">
        <v>1</v>
      </c>
      <c r="Q26" s="17">
        <f t="shared" si="3"/>
        <v>30</v>
      </c>
      <c r="R26" s="26">
        <v>30</v>
      </c>
      <c r="S26" s="26">
        <v>0</v>
      </c>
      <c r="T26" s="27"/>
      <c r="U26" s="28"/>
      <c r="V26" s="118" t="s">
        <v>45</v>
      </c>
      <c r="W26" s="118"/>
      <c r="X26" s="19">
        <f t="shared" si="5"/>
        <v>0</v>
      </c>
      <c r="Y26" s="19">
        <f t="shared" si="6"/>
        <v>0</v>
      </c>
      <c r="Z26" s="19">
        <f t="shared" si="7"/>
        <v>0</v>
      </c>
      <c r="AA26" s="19">
        <f t="shared" si="8"/>
        <v>0</v>
      </c>
      <c r="AB26" s="19">
        <f t="shared" si="9"/>
        <v>0</v>
      </c>
    </row>
    <row r="27" spans="2:28" s="76" customFormat="1" ht="18.75" customHeight="1">
      <c r="B27" s="20"/>
      <c r="C27" s="97" t="s">
        <v>46</v>
      </c>
      <c r="D27" s="98"/>
      <c r="E27" s="17">
        <f t="shared" si="4"/>
        <v>399</v>
      </c>
      <c r="F27" s="17">
        <f t="shared" si="0"/>
        <v>37</v>
      </c>
      <c r="G27" s="17">
        <v>25</v>
      </c>
      <c r="H27" s="17">
        <v>12</v>
      </c>
      <c r="I27" s="17">
        <v>0</v>
      </c>
      <c r="J27" s="17">
        <f t="shared" si="1"/>
        <v>30</v>
      </c>
      <c r="K27" s="17">
        <v>30</v>
      </c>
      <c r="L27" s="17">
        <v>0</v>
      </c>
      <c r="M27" s="74"/>
      <c r="N27" s="18">
        <f t="shared" si="2"/>
        <v>163</v>
      </c>
      <c r="O27" s="17">
        <v>159</v>
      </c>
      <c r="P27" s="75">
        <v>4</v>
      </c>
      <c r="Q27" s="17">
        <f t="shared" si="3"/>
        <v>169</v>
      </c>
      <c r="R27" s="17">
        <v>165</v>
      </c>
      <c r="S27" s="17">
        <v>4</v>
      </c>
      <c r="T27" s="23"/>
      <c r="U27" s="97" t="s">
        <v>46</v>
      </c>
      <c r="V27" s="97"/>
      <c r="W27" s="97"/>
      <c r="X27" s="19">
        <f t="shared" si="5"/>
        <v>0</v>
      </c>
      <c r="Y27" s="19">
        <f t="shared" si="6"/>
        <v>0</v>
      </c>
      <c r="Z27" s="19">
        <f t="shared" si="7"/>
        <v>0</v>
      </c>
      <c r="AA27" s="19">
        <f t="shared" si="8"/>
        <v>0</v>
      </c>
      <c r="AB27" s="19">
        <f t="shared" si="9"/>
        <v>0</v>
      </c>
    </row>
    <row r="28" spans="2:28" ht="18.75" customHeight="1">
      <c r="B28" s="24"/>
      <c r="C28" s="24"/>
      <c r="D28" s="25" t="s">
        <v>47</v>
      </c>
      <c r="E28" s="17">
        <f t="shared" si="4"/>
        <v>10</v>
      </c>
      <c r="F28" s="17">
        <f t="shared" si="0"/>
        <v>6</v>
      </c>
      <c r="G28" s="26">
        <v>1</v>
      </c>
      <c r="H28" s="26">
        <v>5</v>
      </c>
      <c r="I28" s="26">
        <v>0</v>
      </c>
      <c r="J28" s="17">
        <f t="shared" si="1"/>
        <v>0</v>
      </c>
      <c r="K28" s="26">
        <v>0</v>
      </c>
      <c r="L28" s="26">
        <v>0</v>
      </c>
      <c r="M28" s="77"/>
      <c r="N28" s="18">
        <f t="shared" si="2"/>
        <v>0</v>
      </c>
      <c r="O28" s="26">
        <v>0</v>
      </c>
      <c r="P28" s="38">
        <v>0</v>
      </c>
      <c r="Q28" s="17">
        <f t="shared" si="3"/>
        <v>4</v>
      </c>
      <c r="R28" s="26">
        <v>4</v>
      </c>
      <c r="S28" s="26">
        <v>0</v>
      </c>
      <c r="T28" s="27"/>
      <c r="U28" s="28"/>
      <c r="V28" s="118" t="s">
        <v>47</v>
      </c>
      <c r="W28" s="118"/>
      <c r="X28" s="19">
        <f t="shared" si="5"/>
        <v>0</v>
      </c>
      <c r="Y28" s="19">
        <f t="shared" si="6"/>
        <v>0</v>
      </c>
      <c r="Z28" s="19">
        <f t="shared" si="7"/>
        <v>0</v>
      </c>
      <c r="AA28" s="19">
        <f t="shared" si="8"/>
        <v>0</v>
      </c>
      <c r="AB28" s="19">
        <f t="shared" si="9"/>
        <v>0</v>
      </c>
    </row>
    <row r="29" spans="2:28" ht="18.75" customHeight="1">
      <c r="B29" s="24"/>
      <c r="C29" s="24"/>
      <c r="D29" s="25" t="s">
        <v>48</v>
      </c>
      <c r="E29" s="17">
        <f t="shared" si="4"/>
        <v>389</v>
      </c>
      <c r="F29" s="17">
        <f t="shared" si="0"/>
        <v>31</v>
      </c>
      <c r="G29" s="26">
        <v>24</v>
      </c>
      <c r="H29" s="26">
        <v>7</v>
      </c>
      <c r="I29" s="26">
        <v>0</v>
      </c>
      <c r="J29" s="17">
        <f t="shared" si="1"/>
        <v>30</v>
      </c>
      <c r="K29" s="26">
        <v>30</v>
      </c>
      <c r="L29" s="26">
        <v>0</v>
      </c>
      <c r="M29" s="77"/>
      <c r="N29" s="18">
        <f t="shared" si="2"/>
        <v>163</v>
      </c>
      <c r="O29" s="26">
        <v>159</v>
      </c>
      <c r="P29" s="38">
        <v>4</v>
      </c>
      <c r="Q29" s="17">
        <f t="shared" si="3"/>
        <v>165</v>
      </c>
      <c r="R29" s="26">
        <v>161</v>
      </c>
      <c r="S29" s="26">
        <v>4</v>
      </c>
      <c r="T29" s="27"/>
      <c r="U29" s="28"/>
      <c r="V29" s="118" t="s">
        <v>48</v>
      </c>
      <c r="W29" s="118"/>
      <c r="X29" s="19">
        <f t="shared" si="5"/>
        <v>0</v>
      </c>
      <c r="Y29" s="19">
        <f t="shared" si="6"/>
        <v>0</v>
      </c>
      <c r="Z29" s="19">
        <f t="shared" si="7"/>
        <v>0</v>
      </c>
      <c r="AA29" s="19">
        <f t="shared" si="8"/>
        <v>0</v>
      </c>
      <c r="AB29" s="19">
        <f t="shared" si="9"/>
        <v>0</v>
      </c>
    </row>
    <row r="30" spans="2:28" s="76" customFormat="1" ht="18.75" customHeight="1">
      <c r="B30" s="20"/>
      <c r="C30" s="97" t="s">
        <v>6</v>
      </c>
      <c r="D30" s="98"/>
      <c r="E30" s="17">
        <f t="shared" si="4"/>
        <v>25353</v>
      </c>
      <c r="F30" s="17">
        <f t="shared" si="0"/>
        <v>471</v>
      </c>
      <c r="G30" s="30">
        <v>341</v>
      </c>
      <c r="H30" s="30">
        <v>126</v>
      </c>
      <c r="I30" s="30">
        <v>4</v>
      </c>
      <c r="J30" s="17">
        <f t="shared" si="1"/>
        <v>49</v>
      </c>
      <c r="K30" s="30">
        <v>45</v>
      </c>
      <c r="L30" s="30">
        <v>4</v>
      </c>
      <c r="M30" s="74"/>
      <c r="N30" s="18">
        <f t="shared" si="2"/>
        <v>557</v>
      </c>
      <c r="O30" s="30">
        <v>537</v>
      </c>
      <c r="P30" s="78">
        <v>20</v>
      </c>
      <c r="Q30" s="17">
        <f t="shared" si="3"/>
        <v>24276</v>
      </c>
      <c r="R30" s="30">
        <v>10188</v>
      </c>
      <c r="S30" s="30">
        <v>14088</v>
      </c>
      <c r="T30" s="23"/>
      <c r="U30" s="97" t="s">
        <v>6</v>
      </c>
      <c r="V30" s="97"/>
      <c r="W30" s="97"/>
      <c r="X30" s="19">
        <f t="shared" si="5"/>
        <v>0</v>
      </c>
      <c r="Y30" s="19">
        <f t="shared" si="6"/>
        <v>0</v>
      </c>
      <c r="Z30" s="19">
        <f t="shared" si="7"/>
        <v>0</v>
      </c>
      <c r="AA30" s="19">
        <f t="shared" si="8"/>
        <v>0</v>
      </c>
      <c r="AB30" s="19">
        <f t="shared" si="9"/>
        <v>0</v>
      </c>
    </row>
    <row r="31" spans="2:28" ht="18.75" customHeight="1" thickBot="1">
      <c r="B31" s="79"/>
      <c r="C31" s="79"/>
      <c r="D31" s="80" t="s">
        <v>49</v>
      </c>
      <c r="E31" s="17">
        <f t="shared" si="4"/>
        <v>18971</v>
      </c>
      <c r="F31" s="17">
        <f t="shared" si="0"/>
        <v>2</v>
      </c>
      <c r="G31" s="26">
        <v>0</v>
      </c>
      <c r="H31" s="26">
        <v>2</v>
      </c>
      <c r="I31" s="26">
        <v>0</v>
      </c>
      <c r="J31" s="17">
        <f t="shared" si="1"/>
        <v>0</v>
      </c>
      <c r="K31" s="26">
        <v>0</v>
      </c>
      <c r="L31" s="26">
        <v>0</v>
      </c>
      <c r="M31" s="77"/>
      <c r="N31" s="18">
        <f t="shared" si="2"/>
        <v>38</v>
      </c>
      <c r="O31" s="26">
        <v>32</v>
      </c>
      <c r="P31" s="38">
        <v>6</v>
      </c>
      <c r="Q31" s="17">
        <f t="shared" si="3"/>
        <v>18931</v>
      </c>
      <c r="R31" s="26">
        <v>6010</v>
      </c>
      <c r="S31" s="26">
        <v>12921</v>
      </c>
      <c r="T31" s="27"/>
      <c r="U31" s="28"/>
      <c r="V31" s="129" t="s">
        <v>49</v>
      </c>
      <c r="W31" s="129"/>
      <c r="X31" s="19">
        <f t="shared" si="5"/>
        <v>0</v>
      </c>
      <c r="Y31" s="19">
        <f t="shared" si="6"/>
        <v>0</v>
      </c>
      <c r="Z31" s="19">
        <f t="shared" si="7"/>
        <v>0</v>
      </c>
      <c r="AA31" s="19">
        <f t="shared" si="8"/>
        <v>0</v>
      </c>
      <c r="AB31" s="19">
        <f t="shared" si="9"/>
        <v>0</v>
      </c>
    </row>
    <row r="32" spans="2:28" ht="18.75" customHeight="1" thickTop="1">
      <c r="B32" s="100" t="s">
        <v>7</v>
      </c>
      <c r="C32" s="100"/>
      <c r="D32" s="37" t="s">
        <v>8</v>
      </c>
      <c r="E32" s="81">
        <f t="shared" si="4"/>
        <v>20172</v>
      </c>
      <c r="F32" s="81">
        <f t="shared" si="0"/>
        <v>193</v>
      </c>
      <c r="G32" s="34">
        <v>153</v>
      </c>
      <c r="H32" s="34">
        <v>39</v>
      </c>
      <c r="I32" s="34">
        <v>1</v>
      </c>
      <c r="J32" s="81">
        <v>81</v>
      </c>
      <c r="K32" s="34">
        <v>78</v>
      </c>
      <c r="L32" s="34">
        <v>3</v>
      </c>
      <c r="M32" s="77"/>
      <c r="N32" s="82">
        <f t="shared" si="2"/>
        <v>988</v>
      </c>
      <c r="O32" s="34">
        <v>953</v>
      </c>
      <c r="P32" s="36">
        <v>35</v>
      </c>
      <c r="Q32" s="33">
        <v>18910</v>
      </c>
      <c r="R32" s="34">
        <v>9697</v>
      </c>
      <c r="S32" s="34">
        <v>9213</v>
      </c>
      <c r="T32" s="130" t="s">
        <v>50</v>
      </c>
      <c r="U32" s="131"/>
      <c r="V32" s="131"/>
      <c r="W32" s="103" t="s">
        <v>7</v>
      </c>
      <c r="X32" s="19">
        <f t="shared" si="5"/>
        <v>0</v>
      </c>
      <c r="Y32" s="19">
        <f t="shared" si="6"/>
        <v>0</v>
      </c>
      <c r="Z32" s="19">
        <f t="shared" si="7"/>
        <v>0</v>
      </c>
      <c r="AA32" s="19">
        <f t="shared" si="8"/>
        <v>0</v>
      </c>
      <c r="AB32" s="19">
        <f t="shared" si="9"/>
        <v>0</v>
      </c>
    </row>
    <row r="33" spans="2:28" ht="18.75" customHeight="1">
      <c r="B33" s="101"/>
      <c r="C33" s="101"/>
      <c r="D33" s="37" t="s">
        <v>9</v>
      </c>
      <c r="E33" s="75">
        <f t="shared" si="4"/>
        <v>21314</v>
      </c>
      <c r="F33" s="75">
        <f t="shared" si="0"/>
        <v>265</v>
      </c>
      <c r="G33" s="26">
        <v>205</v>
      </c>
      <c r="H33" s="26">
        <v>58</v>
      </c>
      <c r="I33" s="26">
        <v>2</v>
      </c>
      <c r="J33" s="75">
        <v>140</v>
      </c>
      <c r="K33" s="26">
        <v>129</v>
      </c>
      <c r="L33" s="26">
        <v>11</v>
      </c>
      <c r="M33" s="77"/>
      <c r="N33" s="83">
        <v>1318</v>
      </c>
      <c r="O33" s="26">
        <v>1281</v>
      </c>
      <c r="P33" s="38">
        <v>37</v>
      </c>
      <c r="Q33" s="21">
        <v>19591</v>
      </c>
      <c r="R33" s="26">
        <v>11088</v>
      </c>
      <c r="S33" s="26">
        <v>8503</v>
      </c>
      <c r="T33" s="133" t="s">
        <v>61</v>
      </c>
      <c r="U33" s="134"/>
      <c r="V33" s="134"/>
      <c r="W33" s="104"/>
      <c r="X33" s="19">
        <f t="shared" si="5"/>
        <v>0</v>
      </c>
      <c r="Y33" s="19">
        <f t="shared" si="6"/>
        <v>0</v>
      </c>
      <c r="Z33" s="19">
        <f t="shared" si="7"/>
        <v>0</v>
      </c>
      <c r="AA33" s="19">
        <f t="shared" si="8"/>
        <v>0</v>
      </c>
      <c r="AB33" s="19">
        <f t="shared" si="9"/>
        <v>0</v>
      </c>
    </row>
    <row r="34" spans="2:28" ht="18.75" customHeight="1">
      <c r="B34" s="101"/>
      <c r="C34" s="101"/>
      <c r="D34" s="37" t="s">
        <v>10</v>
      </c>
      <c r="E34" s="75">
        <f t="shared" si="4"/>
        <v>19574</v>
      </c>
      <c r="F34" s="75">
        <f t="shared" si="0"/>
        <v>308</v>
      </c>
      <c r="G34" s="26">
        <v>246</v>
      </c>
      <c r="H34" s="26">
        <v>56</v>
      </c>
      <c r="I34" s="26">
        <v>6</v>
      </c>
      <c r="J34" s="75">
        <v>203</v>
      </c>
      <c r="K34" s="26">
        <v>196</v>
      </c>
      <c r="L34" s="26">
        <v>7</v>
      </c>
      <c r="M34" s="77"/>
      <c r="N34" s="83">
        <v>1620</v>
      </c>
      <c r="O34" s="26">
        <v>1565</v>
      </c>
      <c r="P34" s="38">
        <v>55</v>
      </c>
      <c r="Q34" s="21">
        <v>17443</v>
      </c>
      <c r="R34" s="26">
        <v>9566</v>
      </c>
      <c r="S34" s="26">
        <v>7877</v>
      </c>
      <c r="T34" s="133" t="s">
        <v>62</v>
      </c>
      <c r="U34" s="134"/>
      <c r="V34" s="134"/>
      <c r="W34" s="104"/>
      <c r="X34" s="19">
        <f t="shared" si="5"/>
        <v>0</v>
      </c>
      <c r="Y34" s="19">
        <f t="shared" si="6"/>
        <v>0</v>
      </c>
      <c r="Z34" s="19">
        <f t="shared" si="7"/>
        <v>0</v>
      </c>
      <c r="AA34" s="19">
        <f t="shared" si="8"/>
        <v>0</v>
      </c>
      <c r="AB34" s="19">
        <f t="shared" si="9"/>
        <v>0</v>
      </c>
    </row>
    <row r="35" spans="2:28" ht="18.75" customHeight="1">
      <c r="B35" s="101"/>
      <c r="C35" s="101"/>
      <c r="D35" s="37" t="s">
        <v>11</v>
      </c>
      <c r="E35" s="75">
        <f t="shared" si="4"/>
        <v>12638</v>
      </c>
      <c r="F35" s="75">
        <f t="shared" si="0"/>
        <v>327</v>
      </c>
      <c r="G35" s="26">
        <v>247</v>
      </c>
      <c r="H35" s="26">
        <v>80</v>
      </c>
      <c r="I35" s="26">
        <v>0</v>
      </c>
      <c r="J35" s="75">
        <v>199</v>
      </c>
      <c r="K35" s="26">
        <v>192</v>
      </c>
      <c r="L35" s="26">
        <v>7</v>
      </c>
      <c r="M35" s="77"/>
      <c r="N35" s="83">
        <v>1494</v>
      </c>
      <c r="O35" s="26">
        <v>1455</v>
      </c>
      <c r="P35" s="38">
        <v>39</v>
      </c>
      <c r="Q35" s="21">
        <v>10618</v>
      </c>
      <c r="R35" s="26">
        <v>5569</v>
      </c>
      <c r="S35" s="26">
        <v>5049</v>
      </c>
      <c r="T35" s="133" t="s">
        <v>63</v>
      </c>
      <c r="U35" s="134"/>
      <c r="V35" s="134"/>
      <c r="W35" s="104"/>
      <c r="X35" s="19">
        <f t="shared" si="5"/>
        <v>0</v>
      </c>
      <c r="Y35" s="19">
        <f t="shared" si="6"/>
        <v>0</v>
      </c>
      <c r="Z35" s="19">
        <f t="shared" si="7"/>
        <v>0</v>
      </c>
      <c r="AA35" s="19">
        <f t="shared" si="8"/>
        <v>0</v>
      </c>
      <c r="AB35" s="19">
        <f t="shared" si="9"/>
        <v>0</v>
      </c>
    </row>
    <row r="36" spans="2:28" ht="18.75" customHeight="1">
      <c r="B36" s="101"/>
      <c r="C36" s="101"/>
      <c r="D36" s="37" t="s">
        <v>12</v>
      </c>
      <c r="E36" s="75">
        <f t="shared" si="4"/>
        <v>8939</v>
      </c>
      <c r="F36" s="75">
        <f t="shared" si="0"/>
        <v>345</v>
      </c>
      <c r="G36" s="26">
        <v>266</v>
      </c>
      <c r="H36" s="26">
        <v>78</v>
      </c>
      <c r="I36" s="26">
        <v>1</v>
      </c>
      <c r="J36" s="75">
        <v>169</v>
      </c>
      <c r="K36" s="26">
        <v>160</v>
      </c>
      <c r="L36" s="26">
        <v>9</v>
      </c>
      <c r="M36" s="77"/>
      <c r="N36" s="83">
        <v>1343</v>
      </c>
      <c r="O36" s="26">
        <v>1303</v>
      </c>
      <c r="P36" s="38">
        <v>40</v>
      </c>
      <c r="Q36" s="21">
        <v>7082</v>
      </c>
      <c r="R36" s="26">
        <v>3123</v>
      </c>
      <c r="S36" s="26">
        <v>3959</v>
      </c>
      <c r="T36" s="133" t="s">
        <v>64</v>
      </c>
      <c r="U36" s="134"/>
      <c r="V36" s="134"/>
      <c r="W36" s="104"/>
      <c r="X36" s="19">
        <f t="shared" si="5"/>
        <v>0</v>
      </c>
      <c r="Y36" s="19">
        <f t="shared" si="6"/>
        <v>0</v>
      </c>
      <c r="Z36" s="19">
        <f t="shared" si="7"/>
        <v>0</v>
      </c>
      <c r="AA36" s="19">
        <f t="shared" si="8"/>
        <v>0</v>
      </c>
      <c r="AB36" s="19">
        <f t="shared" si="9"/>
        <v>0</v>
      </c>
    </row>
    <row r="37" spans="2:28" ht="18.75" customHeight="1" thickBot="1">
      <c r="B37" s="102"/>
      <c r="C37" s="102"/>
      <c r="D37" s="39" t="s">
        <v>13</v>
      </c>
      <c r="E37" s="84">
        <f t="shared" si="4"/>
        <v>7645</v>
      </c>
      <c r="F37" s="84">
        <f t="shared" si="0"/>
        <v>403</v>
      </c>
      <c r="G37" s="42">
        <v>338</v>
      </c>
      <c r="H37" s="42">
        <v>62</v>
      </c>
      <c r="I37" s="42">
        <v>3</v>
      </c>
      <c r="J37" s="84">
        <v>167</v>
      </c>
      <c r="K37" s="42">
        <v>163</v>
      </c>
      <c r="L37" s="42">
        <v>4</v>
      </c>
      <c r="M37" s="77"/>
      <c r="N37" s="85">
        <v>1114</v>
      </c>
      <c r="O37" s="42">
        <v>1092</v>
      </c>
      <c r="P37" s="44">
        <v>22</v>
      </c>
      <c r="Q37" s="41">
        <v>5961</v>
      </c>
      <c r="R37" s="42">
        <v>2307</v>
      </c>
      <c r="S37" s="42">
        <v>3654</v>
      </c>
      <c r="T37" s="135" t="s">
        <v>65</v>
      </c>
      <c r="U37" s="136"/>
      <c r="V37" s="136"/>
      <c r="W37" s="132"/>
      <c r="X37" s="19">
        <f t="shared" si="5"/>
        <v>0</v>
      </c>
      <c r="Y37" s="19">
        <f t="shared" si="6"/>
        <v>0</v>
      </c>
      <c r="Z37" s="19">
        <f t="shared" si="7"/>
        <v>0</v>
      </c>
      <c r="AA37" s="19">
        <f t="shared" si="8"/>
        <v>0</v>
      </c>
      <c r="AB37" s="19">
        <f t="shared" si="9"/>
        <v>0</v>
      </c>
    </row>
    <row r="38" spans="2:28" ht="18.75" customHeight="1" thickTop="1">
      <c r="B38" s="103" t="s">
        <v>70</v>
      </c>
      <c r="C38" s="103"/>
      <c r="D38" s="31" t="s">
        <v>14</v>
      </c>
      <c r="E38" s="17">
        <f t="shared" si="4"/>
        <v>30015</v>
      </c>
      <c r="F38" s="17">
        <f t="shared" si="0"/>
        <v>329</v>
      </c>
      <c r="G38" s="26">
        <v>260</v>
      </c>
      <c r="H38" s="26">
        <v>66</v>
      </c>
      <c r="I38" s="26">
        <v>3</v>
      </c>
      <c r="J38" s="17">
        <v>126</v>
      </c>
      <c r="K38" s="26">
        <v>119</v>
      </c>
      <c r="L38" s="26">
        <v>7</v>
      </c>
      <c r="M38" s="77"/>
      <c r="N38" s="18">
        <v>1551</v>
      </c>
      <c r="O38" s="26">
        <v>1500</v>
      </c>
      <c r="P38" s="38">
        <v>51</v>
      </c>
      <c r="Q38" s="86">
        <v>28009</v>
      </c>
      <c r="R38" s="26">
        <v>15052</v>
      </c>
      <c r="S38" s="26">
        <v>12957</v>
      </c>
      <c r="T38" s="133" t="s">
        <v>56</v>
      </c>
      <c r="U38" s="134"/>
      <c r="V38" s="134"/>
      <c r="W38" s="104" t="s">
        <v>70</v>
      </c>
      <c r="X38" s="19">
        <f t="shared" si="5"/>
        <v>0</v>
      </c>
      <c r="Y38" s="19">
        <f t="shared" si="6"/>
        <v>0</v>
      </c>
      <c r="Z38" s="19">
        <f t="shared" si="7"/>
        <v>0</v>
      </c>
      <c r="AA38" s="19">
        <f t="shared" si="8"/>
        <v>0</v>
      </c>
      <c r="AB38" s="19">
        <f t="shared" si="9"/>
        <v>0</v>
      </c>
    </row>
    <row r="39" spans="2:28" ht="18.75" customHeight="1">
      <c r="B39" s="104"/>
      <c r="C39" s="105"/>
      <c r="D39" s="37" t="s">
        <v>15</v>
      </c>
      <c r="E39" s="17">
        <f t="shared" si="4"/>
        <v>34857</v>
      </c>
      <c r="F39" s="17">
        <f t="shared" si="0"/>
        <v>442</v>
      </c>
      <c r="G39" s="26">
        <v>307</v>
      </c>
      <c r="H39" s="26">
        <v>129</v>
      </c>
      <c r="I39" s="26">
        <v>6</v>
      </c>
      <c r="J39" s="17">
        <v>250</v>
      </c>
      <c r="K39" s="26">
        <v>237</v>
      </c>
      <c r="L39" s="26">
        <v>13</v>
      </c>
      <c r="M39" s="77"/>
      <c r="N39" s="18">
        <v>1799</v>
      </c>
      <c r="O39" s="26">
        <v>1734</v>
      </c>
      <c r="P39" s="38">
        <v>65</v>
      </c>
      <c r="Q39" s="86">
        <v>32366</v>
      </c>
      <c r="R39" s="26">
        <v>15267</v>
      </c>
      <c r="S39" s="26">
        <v>17099</v>
      </c>
      <c r="T39" s="133" t="s">
        <v>57</v>
      </c>
      <c r="U39" s="134"/>
      <c r="V39" s="134"/>
      <c r="W39" s="104"/>
      <c r="X39" s="19">
        <f t="shared" si="5"/>
        <v>0</v>
      </c>
      <c r="Y39" s="19">
        <f t="shared" si="6"/>
        <v>0</v>
      </c>
      <c r="Z39" s="19">
        <f t="shared" si="7"/>
        <v>0</v>
      </c>
      <c r="AA39" s="19">
        <f t="shared" si="8"/>
        <v>0</v>
      </c>
      <c r="AB39" s="19">
        <f t="shared" si="9"/>
        <v>0</v>
      </c>
    </row>
    <row r="40" spans="2:28" ht="18.75" customHeight="1">
      <c r="B40" s="104"/>
      <c r="C40" s="105"/>
      <c r="D40" s="37" t="s">
        <v>16</v>
      </c>
      <c r="E40" s="17">
        <f t="shared" si="4"/>
        <v>4324</v>
      </c>
      <c r="F40" s="17">
        <f t="shared" si="0"/>
        <v>64</v>
      </c>
      <c r="G40" s="26">
        <v>45</v>
      </c>
      <c r="H40" s="26">
        <v>18</v>
      </c>
      <c r="I40" s="26">
        <v>1</v>
      </c>
      <c r="J40" s="17">
        <v>16</v>
      </c>
      <c r="K40" s="26">
        <v>12</v>
      </c>
      <c r="L40" s="26">
        <v>4</v>
      </c>
      <c r="M40" s="77"/>
      <c r="N40" s="18">
        <v>130</v>
      </c>
      <c r="O40" s="26">
        <v>121</v>
      </c>
      <c r="P40" s="38">
        <v>9</v>
      </c>
      <c r="Q40" s="86">
        <v>4114</v>
      </c>
      <c r="R40" s="26">
        <v>886</v>
      </c>
      <c r="S40" s="26">
        <v>3228</v>
      </c>
      <c r="T40" s="133" t="s">
        <v>58</v>
      </c>
      <c r="U40" s="134"/>
      <c r="V40" s="134"/>
      <c r="W40" s="104"/>
      <c r="X40" s="19">
        <f t="shared" si="5"/>
        <v>0</v>
      </c>
      <c r="Y40" s="19">
        <f t="shared" si="6"/>
        <v>0</v>
      </c>
      <c r="Z40" s="19">
        <f t="shared" si="7"/>
        <v>0</v>
      </c>
      <c r="AA40" s="19">
        <f t="shared" si="8"/>
        <v>0</v>
      </c>
      <c r="AB40" s="19">
        <f t="shared" si="9"/>
        <v>0</v>
      </c>
    </row>
    <row r="41" spans="2:28" ht="18.75" customHeight="1">
      <c r="B41" s="104"/>
      <c r="C41" s="105"/>
      <c r="D41" s="37" t="s">
        <v>17</v>
      </c>
      <c r="E41" s="17">
        <f t="shared" si="4"/>
        <v>1976</v>
      </c>
      <c r="F41" s="17">
        <f t="shared" si="0"/>
        <v>48</v>
      </c>
      <c r="G41" s="26">
        <v>30</v>
      </c>
      <c r="H41" s="26">
        <v>18</v>
      </c>
      <c r="I41" s="26">
        <v>0</v>
      </c>
      <c r="J41" s="17">
        <v>24</v>
      </c>
      <c r="K41" s="26">
        <v>22</v>
      </c>
      <c r="L41" s="26">
        <v>2</v>
      </c>
      <c r="M41" s="77"/>
      <c r="N41" s="18">
        <v>126</v>
      </c>
      <c r="O41" s="26">
        <v>123</v>
      </c>
      <c r="P41" s="38">
        <v>3</v>
      </c>
      <c r="Q41" s="86">
        <v>1778</v>
      </c>
      <c r="R41" s="26">
        <v>659</v>
      </c>
      <c r="S41" s="26">
        <v>1119</v>
      </c>
      <c r="T41" s="133" t="s">
        <v>59</v>
      </c>
      <c r="U41" s="134"/>
      <c r="V41" s="134"/>
      <c r="W41" s="104"/>
      <c r="X41" s="19">
        <f t="shared" si="5"/>
        <v>0</v>
      </c>
      <c r="Y41" s="19">
        <f t="shared" si="6"/>
        <v>0</v>
      </c>
      <c r="Z41" s="19">
        <f t="shared" si="7"/>
        <v>0</v>
      </c>
      <c r="AA41" s="19">
        <f t="shared" si="8"/>
        <v>0</v>
      </c>
      <c r="AB41" s="19">
        <f t="shared" si="9"/>
        <v>0</v>
      </c>
    </row>
    <row r="42" spans="2:28" ht="18.75" customHeight="1">
      <c r="B42" s="104"/>
      <c r="C42" s="105"/>
      <c r="D42" s="37" t="s">
        <v>18</v>
      </c>
      <c r="E42" s="17">
        <f t="shared" si="4"/>
        <v>8350</v>
      </c>
      <c r="F42" s="17">
        <f t="shared" si="0"/>
        <v>420</v>
      </c>
      <c r="G42" s="26">
        <v>348</v>
      </c>
      <c r="H42" s="26">
        <v>71</v>
      </c>
      <c r="I42" s="26">
        <v>1</v>
      </c>
      <c r="J42" s="17">
        <v>239</v>
      </c>
      <c r="K42" s="26">
        <v>234</v>
      </c>
      <c r="L42" s="26">
        <v>5</v>
      </c>
      <c r="M42" s="77"/>
      <c r="N42" s="18">
        <v>1883</v>
      </c>
      <c r="O42" s="26">
        <v>1841</v>
      </c>
      <c r="P42" s="38">
        <v>42</v>
      </c>
      <c r="Q42" s="86">
        <v>5808</v>
      </c>
      <c r="R42" s="26">
        <v>4277</v>
      </c>
      <c r="S42" s="26">
        <v>1531</v>
      </c>
      <c r="T42" s="133" t="s">
        <v>60</v>
      </c>
      <c r="U42" s="134"/>
      <c r="V42" s="134"/>
      <c r="W42" s="104"/>
      <c r="X42" s="19">
        <f t="shared" si="5"/>
        <v>0</v>
      </c>
      <c r="Y42" s="19">
        <f t="shared" si="6"/>
        <v>0</v>
      </c>
      <c r="Z42" s="19">
        <f t="shared" si="7"/>
        <v>0</v>
      </c>
      <c r="AA42" s="19">
        <f t="shared" si="8"/>
        <v>0</v>
      </c>
      <c r="AB42" s="19">
        <f t="shared" si="9"/>
        <v>0</v>
      </c>
    </row>
    <row r="43" spans="2:28" ht="18.75" customHeight="1" thickBot="1">
      <c r="B43" s="106"/>
      <c r="C43" s="106"/>
      <c r="D43" s="50" t="s">
        <v>19</v>
      </c>
      <c r="E43" s="17">
        <f t="shared" si="4"/>
        <v>10760</v>
      </c>
      <c r="F43" s="17">
        <f t="shared" si="0"/>
        <v>538</v>
      </c>
      <c r="G43" s="87">
        <v>465</v>
      </c>
      <c r="H43" s="87">
        <v>71</v>
      </c>
      <c r="I43" s="87">
        <v>2</v>
      </c>
      <c r="J43" s="17">
        <v>304</v>
      </c>
      <c r="K43" s="26">
        <v>294</v>
      </c>
      <c r="L43" s="26">
        <v>10</v>
      </c>
      <c r="M43" s="88"/>
      <c r="N43" s="18">
        <v>2388</v>
      </c>
      <c r="O43" s="89">
        <v>2330</v>
      </c>
      <c r="P43" s="87">
        <v>58</v>
      </c>
      <c r="Q43" s="86">
        <v>7530</v>
      </c>
      <c r="R43" s="26">
        <v>5209</v>
      </c>
      <c r="S43" s="26">
        <v>2321</v>
      </c>
      <c r="T43" s="137" t="s">
        <v>19</v>
      </c>
      <c r="U43" s="138"/>
      <c r="V43" s="138"/>
      <c r="W43" s="106"/>
      <c r="X43" s="19">
        <f t="shared" si="5"/>
        <v>0</v>
      </c>
      <c r="Y43" s="19">
        <f t="shared" si="6"/>
        <v>0</v>
      </c>
      <c r="Z43" s="19">
        <f t="shared" si="7"/>
        <v>0</v>
      </c>
      <c r="AA43" s="19">
        <f t="shared" si="8"/>
        <v>0</v>
      </c>
      <c r="AB43" s="19">
        <f t="shared" si="9"/>
        <v>0</v>
      </c>
    </row>
    <row r="44" spans="2:22" ht="19.5" customHeight="1">
      <c r="B44" s="94" t="s">
        <v>0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61"/>
      <c r="N44" s="56" t="s">
        <v>79</v>
      </c>
      <c r="O44" s="56"/>
      <c r="P44" s="56"/>
      <c r="Q44" s="56"/>
      <c r="R44" s="56"/>
      <c r="S44" s="56"/>
      <c r="V44" s="57"/>
    </row>
    <row r="45" spans="4:22" ht="24" customHeight="1">
      <c r="D45" s="57"/>
      <c r="N45" s="59"/>
      <c r="O45" s="59"/>
      <c r="P45" s="59"/>
      <c r="Q45" s="59"/>
      <c r="V45" s="57"/>
    </row>
    <row r="46" spans="4:22" ht="12">
      <c r="D46" s="62" t="s">
        <v>80</v>
      </c>
      <c r="E46" s="63"/>
      <c r="F46" s="90"/>
      <c r="G46" s="90"/>
      <c r="H46" s="90"/>
      <c r="I46" s="90"/>
      <c r="J46" s="90"/>
      <c r="K46" s="90"/>
      <c r="L46" s="90"/>
      <c r="M46" s="1"/>
      <c r="N46" s="90"/>
      <c r="O46" s="90"/>
      <c r="P46" s="90"/>
      <c r="Q46" s="90"/>
      <c r="R46" s="90"/>
      <c r="S46" s="90"/>
      <c r="T46" s="90"/>
      <c r="U46" s="90"/>
      <c r="V46" s="57"/>
    </row>
    <row r="47" spans="4:22" ht="12">
      <c r="D47" s="62" t="s">
        <v>81</v>
      </c>
      <c r="E47" s="65">
        <f>SUM(E8,E13,E19,E23,E27,E30)-E7</f>
        <v>0</v>
      </c>
      <c r="F47" s="65">
        <f aca="true" t="shared" si="10" ref="F47:L47">SUM(F8,F13,F19,F23,F27,F30)-F7</f>
        <v>0</v>
      </c>
      <c r="G47" s="65">
        <f t="shared" si="10"/>
        <v>0</v>
      </c>
      <c r="H47" s="65">
        <f t="shared" si="10"/>
        <v>0</v>
      </c>
      <c r="I47" s="65">
        <f t="shared" si="10"/>
        <v>0</v>
      </c>
      <c r="J47" s="65">
        <f t="shared" si="10"/>
        <v>0</v>
      </c>
      <c r="K47" s="65">
        <f t="shared" si="10"/>
        <v>0</v>
      </c>
      <c r="L47" s="65">
        <f t="shared" si="10"/>
        <v>0</v>
      </c>
      <c r="M47" s="65"/>
      <c r="N47" s="65">
        <f aca="true" t="shared" si="11" ref="N47:S47">SUM(N8,N13,N19,N23,N27,N30)-N7</f>
        <v>0</v>
      </c>
      <c r="O47" s="65">
        <f t="shared" si="11"/>
        <v>0</v>
      </c>
      <c r="P47" s="65">
        <f t="shared" si="11"/>
        <v>0</v>
      </c>
      <c r="Q47" s="65">
        <f t="shared" si="11"/>
        <v>0</v>
      </c>
      <c r="R47" s="65">
        <f t="shared" si="11"/>
        <v>0</v>
      </c>
      <c r="S47" s="65">
        <f t="shared" si="11"/>
        <v>0</v>
      </c>
      <c r="T47" s="90"/>
      <c r="U47" s="90"/>
      <c r="V47" s="57"/>
    </row>
    <row r="48" spans="4:22" ht="12">
      <c r="D48" s="62" t="s">
        <v>82</v>
      </c>
      <c r="E48" s="65">
        <f>SUM(E9:E12)-E8</f>
        <v>0</v>
      </c>
      <c r="F48" s="65">
        <f aca="true" t="shared" si="12" ref="F48:L48">SUM(F9:F12)-F8</f>
        <v>0</v>
      </c>
      <c r="G48" s="65">
        <f t="shared" si="12"/>
        <v>0</v>
      </c>
      <c r="H48" s="65">
        <f t="shared" si="12"/>
        <v>0</v>
      </c>
      <c r="I48" s="65">
        <f t="shared" si="12"/>
        <v>0</v>
      </c>
      <c r="J48" s="65">
        <f t="shared" si="12"/>
        <v>0</v>
      </c>
      <c r="K48" s="65">
        <f t="shared" si="12"/>
        <v>0</v>
      </c>
      <c r="L48" s="65">
        <f t="shared" si="12"/>
        <v>0</v>
      </c>
      <c r="M48" s="65"/>
      <c r="N48" s="65">
        <f aca="true" t="shared" si="13" ref="N48:S48">SUM(N9:N12)-N8</f>
        <v>0</v>
      </c>
      <c r="O48" s="65">
        <f t="shared" si="13"/>
        <v>0</v>
      </c>
      <c r="P48" s="65">
        <f t="shared" si="13"/>
        <v>0</v>
      </c>
      <c r="Q48" s="65">
        <f t="shared" si="13"/>
        <v>0</v>
      </c>
      <c r="R48" s="65">
        <f t="shared" si="13"/>
        <v>0</v>
      </c>
      <c r="S48" s="65">
        <f t="shared" si="13"/>
        <v>0</v>
      </c>
      <c r="V48" s="57"/>
    </row>
    <row r="49" spans="4:22" ht="12">
      <c r="D49" s="62" t="s">
        <v>83</v>
      </c>
      <c r="E49" s="65">
        <f>SUM(E14:E18)-E13</f>
        <v>0</v>
      </c>
      <c r="F49" s="65">
        <f aca="true" t="shared" si="14" ref="F49:L49">SUM(F14:F18)-F13</f>
        <v>0</v>
      </c>
      <c r="G49" s="65">
        <f t="shared" si="14"/>
        <v>0</v>
      </c>
      <c r="H49" s="65">
        <f t="shared" si="14"/>
        <v>0</v>
      </c>
      <c r="I49" s="65">
        <f t="shared" si="14"/>
        <v>0</v>
      </c>
      <c r="J49" s="65">
        <f t="shared" si="14"/>
        <v>0</v>
      </c>
      <c r="K49" s="65">
        <f t="shared" si="14"/>
        <v>0</v>
      </c>
      <c r="L49" s="65">
        <f t="shared" si="14"/>
        <v>0</v>
      </c>
      <c r="M49" s="65"/>
      <c r="N49" s="65">
        <f aca="true" t="shared" si="15" ref="N49:S49">SUM(N14:N18)-N13</f>
        <v>0</v>
      </c>
      <c r="O49" s="65">
        <f t="shared" si="15"/>
        <v>0</v>
      </c>
      <c r="P49" s="65">
        <f t="shared" si="15"/>
        <v>0</v>
      </c>
      <c r="Q49" s="65">
        <f t="shared" si="15"/>
        <v>0</v>
      </c>
      <c r="R49" s="65">
        <f t="shared" si="15"/>
        <v>0</v>
      </c>
      <c r="S49" s="65">
        <f t="shared" si="15"/>
        <v>0</v>
      </c>
      <c r="V49" s="57"/>
    </row>
    <row r="50" spans="4:22" ht="12">
      <c r="D50" s="62" t="s">
        <v>84</v>
      </c>
      <c r="E50" s="65">
        <f>SUM(E20:E22)-E19</f>
        <v>0</v>
      </c>
      <c r="F50" s="65">
        <f aca="true" t="shared" si="16" ref="F50:L50">SUM(F20:F22)-F19</f>
        <v>0</v>
      </c>
      <c r="G50" s="65">
        <f t="shared" si="16"/>
        <v>0</v>
      </c>
      <c r="H50" s="65">
        <f t="shared" si="16"/>
        <v>0</v>
      </c>
      <c r="I50" s="65">
        <f t="shared" si="16"/>
        <v>0</v>
      </c>
      <c r="J50" s="65">
        <f t="shared" si="16"/>
        <v>0</v>
      </c>
      <c r="K50" s="65">
        <f t="shared" si="16"/>
        <v>0</v>
      </c>
      <c r="L50" s="65">
        <f t="shared" si="16"/>
        <v>0</v>
      </c>
      <c r="M50" s="65"/>
      <c r="N50" s="65">
        <f aca="true" t="shared" si="17" ref="N50:S50">SUM(N20:N22)-N19</f>
        <v>0</v>
      </c>
      <c r="O50" s="65">
        <f t="shared" si="17"/>
        <v>0</v>
      </c>
      <c r="P50" s="65">
        <f t="shared" si="17"/>
        <v>0</v>
      </c>
      <c r="Q50" s="65">
        <f t="shared" si="17"/>
        <v>0</v>
      </c>
      <c r="R50" s="65">
        <f t="shared" si="17"/>
        <v>0</v>
      </c>
      <c r="S50" s="65">
        <f t="shared" si="17"/>
        <v>0</v>
      </c>
      <c r="V50" s="57"/>
    </row>
    <row r="51" spans="4:22" ht="12">
      <c r="D51" s="62" t="s">
        <v>85</v>
      </c>
      <c r="E51" s="65">
        <f>SUM(E24:E26)-E23</f>
        <v>0</v>
      </c>
      <c r="F51" s="65">
        <f aca="true" t="shared" si="18" ref="F51:L51">SUM(F24:F26)-F23</f>
        <v>0</v>
      </c>
      <c r="G51" s="65">
        <f t="shared" si="18"/>
        <v>0</v>
      </c>
      <c r="H51" s="65">
        <f t="shared" si="18"/>
        <v>0</v>
      </c>
      <c r="I51" s="65">
        <f t="shared" si="18"/>
        <v>0</v>
      </c>
      <c r="J51" s="65">
        <f t="shared" si="18"/>
        <v>0</v>
      </c>
      <c r="K51" s="65">
        <f t="shared" si="18"/>
        <v>0</v>
      </c>
      <c r="L51" s="65">
        <f t="shared" si="18"/>
        <v>0</v>
      </c>
      <c r="M51" s="65"/>
      <c r="N51" s="65">
        <f aca="true" t="shared" si="19" ref="N51:S51">SUM(N24:N26)-N23</f>
        <v>0</v>
      </c>
      <c r="O51" s="65">
        <f t="shared" si="19"/>
        <v>0</v>
      </c>
      <c r="P51" s="65">
        <f t="shared" si="19"/>
        <v>0</v>
      </c>
      <c r="Q51" s="65">
        <f t="shared" si="19"/>
        <v>0</v>
      </c>
      <c r="R51" s="65">
        <f t="shared" si="19"/>
        <v>0</v>
      </c>
      <c r="S51" s="65">
        <f t="shared" si="19"/>
        <v>0</v>
      </c>
      <c r="V51" s="57"/>
    </row>
    <row r="52" spans="4:22" ht="12">
      <c r="D52" s="62" t="s">
        <v>86</v>
      </c>
      <c r="E52" s="65">
        <f>SUM(E28:E29)-E27</f>
        <v>0</v>
      </c>
      <c r="F52" s="65">
        <f aca="true" t="shared" si="20" ref="F52:L52">SUM(F28:F29)-F27</f>
        <v>0</v>
      </c>
      <c r="G52" s="65">
        <f t="shared" si="20"/>
        <v>0</v>
      </c>
      <c r="H52" s="65">
        <f t="shared" si="20"/>
        <v>0</v>
      </c>
      <c r="I52" s="65">
        <f t="shared" si="20"/>
        <v>0</v>
      </c>
      <c r="J52" s="65">
        <f t="shared" si="20"/>
        <v>0</v>
      </c>
      <c r="K52" s="65">
        <f t="shared" si="20"/>
        <v>0</v>
      </c>
      <c r="L52" s="65">
        <f t="shared" si="20"/>
        <v>0</v>
      </c>
      <c r="M52" s="65"/>
      <c r="N52" s="65">
        <f aca="true" t="shared" si="21" ref="N52:S52">SUM(N28:N29)-N27</f>
        <v>0</v>
      </c>
      <c r="O52" s="65">
        <f t="shared" si="21"/>
        <v>0</v>
      </c>
      <c r="P52" s="65">
        <f t="shared" si="21"/>
        <v>0</v>
      </c>
      <c r="Q52" s="65">
        <f t="shared" si="21"/>
        <v>0</v>
      </c>
      <c r="R52" s="65">
        <f t="shared" si="21"/>
        <v>0</v>
      </c>
      <c r="S52" s="65">
        <f t="shared" si="21"/>
        <v>0</v>
      </c>
      <c r="V52" s="57"/>
    </row>
    <row r="53" spans="4:22" ht="12">
      <c r="D53" s="66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V53" s="57"/>
    </row>
    <row r="54" spans="4:22" ht="12">
      <c r="D54" s="62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V54" s="57"/>
    </row>
    <row r="55" spans="4:22" ht="12">
      <c r="D55" s="62" t="s">
        <v>7</v>
      </c>
      <c r="E55" s="65">
        <f>SUM(E32:E37)-E7</f>
        <v>0</v>
      </c>
      <c r="F55" s="65">
        <f aca="true" t="shared" si="22" ref="F55:L55">SUM(F32:F37)-F7</f>
        <v>0</v>
      </c>
      <c r="G55" s="65">
        <f t="shared" si="22"/>
        <v>0</v>
      </c>
      <c r="H55" s="65">
        <f t="shared" si="22"/>
        <v>0</v>
      </c>
      <c r="I55" s="65">
        <f t="shared" si="22"/>
        <v>0</v>
      </c>
      <c r="J55" s="65">
        <f t="shared" si="22"/>
        <v>0</v>
      </c>
      <c r="K55" s="65">
        <f t="shared" si="22"/>
        <v>0</v>
      </c>
      <c r="L55" s="65">
        <f t="shared" si="22"/>
        <v>0</v>
      </c>
      <c r="M55" s="65"/>
      <c r="N55" s="65">
        <f aca="true" t="shared" si="23" ref="N55:S55">SUM(N32:N37)-N7</f>
        <v>0</v>
      </c>
      <c r="O55" s="65">
        <f t="shared" si="23"/>
        <v>0</v>
      </c>
      <c r="P55" s="65">
        <f t="shared" si="23"/>
        <v>0</v>
      </c>
      <c r="Q55" s="65">
        <f t="shared" si="23"/>
        <v>0</v>
      </c>
      <c r="R55" s="65">
        <f t="shared" si="23"/>
        <v>0</v>
      </c>
      <c r="S55" s="65">
        <f t="shared" si="23"/>
        <v>0</v>
      </c>
      <c r="V55" s="57"/>
    </row>
    <row r="56" spans="4:22" ht="12">
      <c r="D56" s="62" t="s">
        <v>87</v>
      </c>
      <c r="E56" s="65">
        <f>SUM(E38:E43)-E7</f>
        <v>0</v>
      </c>
      <c r="F56" s="65">
        <f aca="true" t="shared" si="24" ref="F56:L56">SUM(F38:F43)-F7</f>
        <v>0</v>
      </c>
      <c r="G56" s="65">
        <f t="shared" si="24"/>
        <v>0</v>
      </c>
      <c r="H56" s="65">
        <f t="shared" si="24"/>
        <v>0</v>
      </c>
      <c r="I56" s="65">
        <f t="shared" si="24"/>
        <v>0</v>
      </c>
      <c r="J56" s="65">
        <f t="shared" si="24"/>
        <v>0</v>
      </c>
      <c r="K56" s="65">
        <f t="shared" si="24"/>
        <v>0</v>
      </c>
      <c r="L56" s="65">
        <f t="shared" si="24"/>
        <v>0</v>
      </c>
      <c r="M56" s="65"/>
      <c r="N56" s="65">
        <f aca="true" t="shared" si="25" ref="N56:S56">SUM(N38:N43)-N7</f>
        <v>0</v>
      </c>
      <c r="O56" s="65">
        <f t="shared" si="25"/>
        <v>0</v>
      </c>
      <c r="P56" s="65">
        <f t="shared" si="25"/>
        <v>0</v>
      </c>
      <c r="Q56" s="65">
        <f t="shared" si="25"/>
        <v>0</v>
      </c>
      <c r="R56" s="65">
        <f t="shared" si="25"/>
        <v>0</v>
      </c>
      <c r="S56" s="65">
        <f t="shared" si="25"/>
        <v>0</v>
      </c>
      <c r="V56" s="57"/>
    </row>
    <row r="57" spans="4:22" ht="12">
      <c r="D57" s="57"/>
      <c r="V57" s="57"/>
    </row>
    <row r="58" spans="4:22" ht="12">
      <c r="D58" s="57"/>
      <c r="V58" s="57"/>
    </row>
    <row r="59" spans="4:22" ht="12">
      <c r="D59" s="57"/>
      <c r="V59" s="57"/>
    </row>
    <row r="60" spans="4:22" ht="12">
      <c r="D60" s="57"/>
      <c r="V60" s="57"/>
    </row>
    <row r="61" spans="4:22" ht="12">
      <c r="D61" s="57"/>
      <c r="V61" s="57"/>
    </row>
    <row r="62" spans="4:22" ht="12">
      <c r="D62" s="57"/>
      <c r="V62" s="57"/>
    </row>
    <row r="63" spans="4:22" ht="12">
      <c r="D63" s="57"/>
      <c r="V63" s="57"/>
    </row>
  </sheetData>
  <sheetProtection/>
  <mergeCells count="71">
    <mergeCell ref="E2:K2"/>
    <mergeCell ref="O2:S2"/>
    <mergeCell ref="N5:N6"/>
    <mergeCell ref="O5:O6"/>
    <mergeCell ref="P5:P6"/>
    <mergeCell ref="E4:E6"/>
    <mergeCell ref="F5:F6"/>
    <mergeCell ref="J5:J6"/>
    <mergeCell ref="G5:G6"/>
    <mergeCell ref="J4:L4"/>
    <mergeCell ref="T38:V38"/>
    <mergeCell ref="W38:W43"/>
    <mergeCell ref="T39:V39"/>
    <mergeCell ref="T40:V40"/>
    <mergeCell ref="T41:V41"/>
    <mergeCell ref="T42:V42"/>
    <mergeCell ref="T43:V43"/>
    <mergeCell ref="V29:W29"/>
    <mergeCell ref="U30:W30"/>
    <mergeCell ref="V31:W31"/>
    <mergeCell ref="T32:V32"/>
    <mergeCell ref="W32:W37"/>
    <mergeCell ref="T33:V33"/>
    <mergeCell ref="T34:V34"/>
    <mergeCell ref="T35:V35"/>
    <mergeCell ref="T36:V36"/>
    <mergeCell ref="T37:V37"/>
    <mergeCell ref="U23:W23"/>
    <mergeCell ref="V24:W24"/>
    <mergeCell ref="V25:W25"/>
    <mergeCell ref="V26:W26"/>
    <mergeCell ref="U27:W27"/>
    <mergeCell ref="V28:W28"/>
    <mergeCell ref="V17:W17"/>
    <mergeCell ref="V18:W18"/>
    <mergeCell ref="U19:W19"/>
    <mergeCell ref="V20:W20"/>
    <mergeCell ref="V21:W21"/>
    <mergeCell ref="V22:W22"/>
    <mergeCell ref="V11:W11"/>
    <mergeCell ref="V12:W12"/>
    <mergeCell ref="U13:W13"/>
    <mergeCell ref="V14:W14"/>
    <mergeCell ref="V15:W15"/>
    <mergeCell ref="V16:W16"/>
    <mergeCell ref="T7:W7"/>
    <mergeCell ref="U8:W8"/>
    <mergeCell ref="V9:W9"/>
    <mergeCell ref="T4:W6"/>
    <mergeCell ref="V10:W10"/>
    <mergeCell ref="K5:K6"/>
    <mergeCell ref="L5:L6"/>
    <mergeCell ref="N4:P4"/>
    <mergeCell ref="Q4:S4"/>
    <mergeCell ref="B4:D6"/>
    <mergeCell ref="C30:D30"/>
    <mergeCell ref="C19:D19"/>
    <mergeCell ref="C23:D23"/>
    <mergeCell ref="C27:D27"/>
    <mergeCell ref="B7:D7"/>
    <mergeCell ref="C8:D8"/>
    <mergeCell ref="F4:I4"/>
    <mergeCell ref="B44:L44"/>
    <mergeCell ref="R5:R6"/>
    <mergeCell ref="S5:S6"/>
    <mergeCell ref="C13:D13"/>
    <mergeCell ref="Q5:Q6"/>
    <mergeCell ref="H5:H6"/>
    <mergeCell ref="I5:I6"/>
    <mergeCell ref="B32:C37"/>
    <mergeCell ref="B38:C43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63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O14" sqref="O14"/>
      <selection pane="topRight" activeCell="O14" sqref="O14"/>
      <selection pane="bottomLeft" activeCell="O14" sqref="O14"/>
      <selection pane="bottomRight" activeCell="A1" sqref="A1:IV16384"/>
    </sheetView>
  </sheetViews>
  <sheetFormatPr defaultColWidth="9.125" defaultRowHeight="12.75"/>
  <cols>
    <col min="1" max="3" width="2.625" style="58" customWidth="1"/>
    <col min="4" max="4" width="23.125" style="58" bestFit="1" customWidth="1"/>
    <col min="5" max="5" width="10.50390625" style="58" customWidth="1"/>
    <col min="6" max="12" width="9.375" style="58" customWidth="1"/>
    <col min="13" max="13" width="2.50390625" style="58" customWidth="1"/>
    <col min="14" max="14" width="12.625" style="60" customWidth="1"/>
    <col min="15" max="19" width="12.50390625" style="58" customWidth="1"/>
    <col min="20" max="21" width="2.625" style="12" customWidth="1"/>
    <col min="22" max="22" width="19.125" style="12" customWidth="1"/>
    <col min="23" max="23" width="4.625" style="12" customWidth="1"/>
    <col min="24" max="26" width="9.125" style="58" customWidth="1"/>
    <col min="27" max="27" width="8.50390625" style="58" customWidth="1"/>
    <col min="28" max="28" width="10.50390625" style="58" customWidth="1"/>
    <col min="29" max="16384" width="9.125" style="58" customWidth="1"/>
  </cols>
  <sheetData>
    <row r="1" spans="2:23" s="2" customFormat="1" ht="12">
      <c r="B1" s="2" t="s">
        <v>77</v>
      </c>
      <c r="M1" s="3"/>
      <c r="N1" s="3" t="s">
        <v>78</v>
      </c>
      <c r="T1" s="4"/>
      <c r="U1" s="4"/>
      <c r="V1" s="5"/>
      <c r="W1" s="4"/>
    </row>
    <row r="2" spans="5:19" s="6" customFormat="1" ht="14.25">
      <c r="E2" s="139" t="s">
        <v>94</v>
      </c>
      <c r="F2" s="139"/>
      <c r="G2" s="139"/>
      <c r="H2" s="139"/>
      <c r="I2" s="139"/>
      <c r="J2" s="139"/>
      <c r="K2" s="139"/>
      <c r="M2" s="7"/>
      <c r="O2" s="139" t="s">
        <v>74</v>
      </c>
      <c r="P2" s="139"/>
      <c r="Q2" s="139"/>
      <c r="R2" s="139"/>
      <c r="S2" s="139"/>
    </row>
    <row r="3" spans="4:23" s="8" customFormat="1" ht="12" thickBot="1">
      <c r="D3" s="9"/>
      <c r="E3" s="9"/>
      <c r="F3" s="10"/>
      <c r="G3" s="10"/>
      <c r="H3" s="10"/>
      <c r="I3" s="10"/>
      <c r="J3" s="9"/>
      <c r="K3" s="9"/>
      <c r="L3" s="10"/>
      <c r="M3" s="11"/>
      <c r="N3" s="10"/>
      <c r="O3" s="10"/>
      <c r="P3" s="10"/>
      <c r="Q3" s="10"/>
      <c r="R3" s="10"/>
      <c r="S3" s="10"/>
      <c r="T3" s="12"/>
      <c r="U3" s="12"/>
      <c r="V3" s="13"/>
      <c r="W3" s="12"/>
    </row>
    <row r="4" spans="2:23" s="8" customFormat="1" ht="13.5" customHeight="1">
      <c r="B4" s="107" t="s">
        <v>71</v>
      </c>
      <c r="C4" s="108"/>
      <c r="D4" s="109"/>
      <c r="E4" s="143" t="s">
        <v>3</v>
      </c>
      <c r="F4" s="91" t="s">
        <v>25</v>
      </c>
      <c r="G4" s="92"/>
      <c r="H4" s="92"/>
      <c r="I4" s="93"/>
      <c r="J4" s="91" t="s">
        <v>26</v>
      </c>
      <c r="K4" s="92"/>
      <c r="L4" s="92"/>
      <c r="M4" s="14"/>
      <c r="N4" s="127" t="s">
        <v>1</v>
      </c>
      <c r="O4" s="127"/>
      <c r="P4" s="128"/>
      <c r="Q4" s="91" t="s">
        <v>2</v>
      </c>
      <c r="R4" s="92"/>
      <c r="S4" s="93"/>
      <c r="T4" s="119" t="s">
        <v>72</v>
      </c>
      <c r="U4" s="120"/>
      <c r="V4" s="120"/>
      <c r="W4" s="120"/>
    </row>
    <row r="5" spans="2:23" s="8" customFormat="1" ht="13.5" customHeight="1">
      <c r="B5" s="110"/>
      <c r="C5" s="110"/>
      <c r="D5" s="111"/>
      <c r="E5" s="144"/>
      <c r="F5" s="99" t="s">
        <v>4</v>
      </c>
      <c r="G5" s="95" t="s">
        <v>20</v>
      </c>
      <c r="H5" s="95" t="s">
        <v>21</v>
      </c>
      <c r="I5" s="95" t="s">
        <v>22</v>
      </c>
      <c r="J5" s="99" t="s">
        <v>27</v>
      </c>
      <c r="K5" s="95" t="s">
        <v>20</v>
      </c>
      <c r="L5" s="125" t="s">
        <v>21</v>
      </c>
      <c r="M5" s="15"/>
      <c r="N5" s="140" t="s">
        <v>28</v>
      </c>
      <c r="O5" s="95" t="s">
        <v>20</v>
      </c>
      <c r="P5" s="95" t="s">
        <v>21</v>
      </c>
      <c r="Q5" s="99" t="s">
        <v>28</v>
      </c>
      <c r="R5" s="95" t="s">
        <v>23</v>
      </c>
      <c r="S5" s="95" t="s">
        <v>24</v>
      </c>
      <c r="T5" s="121"/>
      <c r="U5" s="122"/>
      <c r="V5" s="122"/>
      <c r="W5" s="122"/>
    </row>
    <row r="6" spans="2:28" s="8" customFormat="1" ht="13.5" customHeight="1">
      <c r="B6" s="112"/>
      <c r="C6" s="112"/>
      <c r="D6" s="113"/>
      <c r="E6" s="96"/>
      <c r="F6" s="96"/>
      <c r="G6" s="96"/>
      <c r="H6" s="96"/>
      <c r="I6" s="96"/>
      <c r="J6" s="96"/>
      <c r="K6" s="96"/>
      <c r="L6" s="126"/>
      <c r="M6" s="15"/>
      <c r="N6" s="141"/>
      <c r="O6" s="142"/>
      <c r="P6" s="142"/>
      <c r="Q6" s="96"/>
      <c r="R6" s="96"/>
      <c r="S6" s="96"/>
      <c r="T6" s="123"/>
      <c r="U6" s="124"/>
      <c r="V6" s="124"/>
      <c r="W6" s="124"/>
      <c r="X6" s="16" t="s">
        <v>88</v>
      </c>
      <c r="Y6" s="16" t="s">
        <v>89</v>
      </c>
      <c r="Z6" s="16" t="s">
        <v>90</v>
      </c>
      <c r="AA6" s="16" t="s">
        <v>91</v>
      </c>
      <c r="AB6" s="16" t="s">
        <v>92</v>
      </c>
    </row>
    <row r="7" spans="2:28" s="8" customFormat="1" ht="18.75" customHeight="1">
      <c r="B7" s="114" t="s">
        <v>5</v>
      </c>
      <c r="C7" s="114"/>
      <c r="D7" s="115"/>
      <c r="E7" s="17">
        <f aca="true" t="shared" si="0" ref="E7:E43">F7+J7+N7+Q7</f>
        <v>18516</v>
      </c>
      <c r="F7" s="17">
        <f aca="true" t="shared" si="1" ref="F7:F43">SUM(G7:I7)</f>
        <v>193</v>
      </c>
      <c r="G7" s="17">
        <v>140</v>
      </c>
      <c r="H7" s="17">
        <v>50</v>
      </c>
      <c r="I7" s="17">
        <v>3</v>
      </c>
      <c r="J7" s="17">
        <v>44</v>
      </c>
      <c r="K7" s="17">
        <v>39</v>
      </c>
      <c r="L7" s="17">
        <v>5</v>
      </c>
      <c r="M7" s="18"/>
      <c r="N7" s="18">
        <v>574</v>
      </c>
      <c r="O7" s="17">
        <v>545</v>
      </c>
      <c r="P7" s="17">
        <v>29</v>
      </c>
      <c r="Q7" s="17">
        <v>17705</v>
      </c>
      <c r="R7" s="17">
        <v>8042</v>
      </c>
      <c r="S7" s="17">
        <v>9663</v>
      </c>
      <c r="T7" s="116" t="s">
        <v>5</v>
      </c>
      <c r="U7" s="117"/>
      <c r="V7" s="117"/>
      <c r="W7" s="117"/>
      <c r="X7" s="19">
        <f aca="true" t="shared" si="2" ref="X7:X43">SUM(F7,J7,N7,Q7)-E7</f>
        <v>0</v>
      </c>
      <c r="Y7" s="19">
        <f aca="true" t="shared" si="3" ref="Y7:Y43">SUM(G7:I7)-F7</f>
        <v>0</v>
      </c>
      <c r="Z7" s="19">
        <f aca="true" t="shared" si="4" ref="Z7:Z43">SUM(K7:L7)-J7</f>
        <v>0</v>
      </c>
      <c r="AA7" s="19">
        <f aca="true" t="shared" si="5" ref="AA7:AA43">SUM(O7:P7)-N7</f>
        <v>0</v>
      </c>
      <c r="AB7" s="19">
        <f aca="true" t="shared" si="6" ref="AB7:AB43">SUM(R7:S7)-Q7</f>
        <v>0</v>
      </c>
    </row>
    <row r="8" spans="2:28" s="8" customFormat="1" ht="18.75" customHeight="1">
      <c r="B8" s="20"/>
      <c r="C8" s="97" t="s">
        <v>29</v>
      </c>
      <c r="D8" s="98"/>
      <c r="E8" s="17">
        <f t="shared" si="0"/>
        <v>90</v>
      </c>
      <c r="F8" s="17">
        <f t="shared" si="1"/>
        <v>15</v>
      </c>
      <c r="G8" s="21">
        <v>15</v>
      </c>
      <c r="H8" s="21">
        <v>0</v>
      </c>
      <c r="I8" s="21">
        <v>0</v>
      </c>
      <c r="J8" s="17">
        <v>8</v>
      </c>
      <c r="K8" s="21">
        <v>8</v>
      </c>
      <c r="L8" s="21">
        <v>0</v>
      </c>
      <c r="M8" s="22"/>
      <c r="N8" s="18">
        <v>53</v>
      </c>
      <c r="O8" s="21">
        <v>51</v>
      </c>
      <c r="P8" s="21">
        <v>2</v>
      </c>
      <c r="Q8" s="17">
        <v>14</v>
      </c>
      <c r="R8" s="21">
        <v>14</v>
      </c>
      <c r="S8" s="21">
        <v>0</v>
      </c>
      <c r="T8" s="23"/>
      <c r="U8" s="97" t="s">
        <v>29</v>
      </c>
      <c r="V8" s="97"/>
      <c r="W8" s="97"/>
      <c r="X8" s="19">
        <f t="shared" si="2"/>
        <v>0</v>
      </c>
      <c r="Y8" s="19">
        <f t="shared" si="3"/>
        <v>0</v>
      </c>
      <c r="Z8" s="19">
        <f t="shared" si="4"/>
        <v>0</v>
      </c>
      <c r="AA8" s="19">
        <f t="shared" si="5"/>
        <v>0</v>
      </c>
      <c r="AB8" s="19">
        <f t="shared" si="6"/>
        <v>0</v>
      </c>
    </row>
    <row r="9" spans="2:28" s="8" customFormat="1" ht="18.75" customHeight="1">
      <c r="B9" s="24"/>
      <c r="C9" s="24"/>
      <c r="D9" s="25" t="s">
        <v>30</v>
      </c>
      <c r="E9" s="17">
        <f t="shared" si="0"/>
        <v>11</v>
      </c>
      <c r="F9" s="17">
        <f t="shared" si="1"/>
        <v>4</v>
      </c>
      <c r="G9" s="26">
        <v>4</v>
      </c>
      <c r="H9" s="26">
        <v>0</v>
      </c>
      <c r="I9" s="26">
        <v>0</v>
      </c>
      <c r="J9" s="17">
        <v>1</v>
      </c>
      <c r="K9" s="26">
        <v>1</v>
      </c>
      <c r="L9" s="26">
        <v>0</v>
      </c>
      <c r="M9" s="22"/>
      <c r="N9" s="18">
        <v>6</v>
      </c>
      <c r="O9" s="26">
        <v>6</v>
      </c>
      <c r="P9" s="26">
        <v>0</v>
      </c>
      <c r="Q9" s="17">
        <v>0</v>
      </c>
      <c r="R9" s="26">
        <v>0</v>
      </c>
      <c r="S9" s="26">
        <v>0</v>
      </c>
      <c r="T9" s="27"/>
      <c r="U9" s="28"/>
      <c r="V9" s="118" t="s">
        <v>30</v>
      </c>
      <c r="W9" s="118"/>
      <c r="X9" s="19">
        <f t="shared" si="2"/>
        <v>0</v>
      </c>
      <c r="Y9" s="19">
        <f t="shared" si="3"/>
        <v>0</v>
      </c>
      <c r="Z9" s="19">
        <f t="shared" si="4"/>
        <v>0</v>
      </c>
      <c r="AA9" s="19">
        <f t="shared" si="5"/>
        <v>0</v>
      </c>
      <c r="AB9" s="19">
        <f t="shared" si="6"/>
        <v>0</v>
      </c>
    </row>
    <row r="10" spans="2:28" s="8" customFormat="1" ht="18.75" customHeight="1">
      <c r="B10" s="24"/>
      <c r="C10" s="24"/>
      <c r="D10" s="25" t="s">
        <v>31</v>
      </c>
      <c r="E10" s="17">
        <f t="shared" si="0"/>
        <v>62</v>
      </c>
      <c r="F10" s="17">
        <f t="shared" si="1"/>
        <v>8</v>
      </c>
      <c r="G10" s="26">
        <v>8</v>
      </c>
      <c r="H10" s="26">
        <v>0</v>
      </c>
      <c r="I10" s="26">
        <v>0</v>
      </c>
      <c r="J10" s="17">
        <v>5</v>
      </c>
      <c r="K10" s="26">
        <v>5</v>
      </c>
      <c r="L10" s="26">
        <v>0</v>
      </c>
      <c r="M10" s="22"/>
      <c r="N10" s="18">
        <v>39</v>
      </c>
      <c r="O10" s="26">
        <v>37</v>
      </c>
      <c r="P10" s="26">
        <v>2</v>
      </c>
      <c r="Q10" s="17">
        <v>10</v>
      </c>
      <c r="R10" s="26">
        <v>10</v>
      </c>
      <c r="S10" s="26">
        <v>0</v>
      </c>
      <c r="T10" s="27"/>
      <c r="U10" s="28"/>
      <c r="V10" s="118" t="s">
        <v>31</v>
      </c>
      <c r="W10" s="118"/>
      <c r="X10" s="19">
        <f t="shared" si="2"/>
        <v>0</v>
      </c>
      <c r="Y10" s="19">
        <f t="shared" si="3"/>
        <v>0</v>
      </c>
      <c r="Z10" s="19">
        <f t="shared" si="4"/>
        <v>0</v>
      </c>
      <c r="AA10" s="19">
        <f t="shared" si="5"/>
        <v>0</v>
      </c>
      <c r="AB10" s="19">
        <f t="shared" si="6"/>
        <v>0</v>
      </c>
    </row>
    <row r="11" spans="2:28" s="8" customFormat="1" ht="18.75" customHeight="1">
      <c r="B11" s="24"/>
      <c r="C11" s="24"/>
      <c r="D11" s="25" t="s">
        <v>32</v>
      </c>
      <c r="E11" s="17">
        <f t="shared" si="0"/>
        <v>11</v>
      </c>
      <c r="F11" s="17">
        <f t="shared" si="1"/>
        <v>3</v>
      </c>
      <c r="G11" s="26">
        <v>3</v>
      </c>
      <c r="H11" s="26">
        <v>0</v>
      </c>
      <c r="I11" s="26">
        <v>0</v>
      </c>
      <c r="J11" s="17">
        <v>2</v>
      </c>
      <c r="K11" s="26">
        <v>2</v>
      </c>
      <c r="L11" s="26">
        <v>0</v>
      </c>
      <c r="M11" s="22"/>
      <c r="N11" s="18">
        <v>2</v>
      </c>
      <c r="O11" s="26">
        <v>2</v>
      </c>
      <c r="P11" s="26">
        <v>0</v>
      </c>
      <c r="Q11" s="17">
        <v>4</v>
      </c>
      <c r="R11" s="26">
        <v>4</v>
      </c>
      <c r="S11" s="26">
        <v>0</v>
      </c>
      <c r="T11" s="27"/>
      <c r="U11" s="28"/>
      <c r="V11" s="118" t="s">
        <v>32</v>
      </c>
      <c r="W11" s="118"/>
      <c r="X11" s="19">
        <f t="shared" si="2"/>
        <v>0</v>
      </c>
      <c r="Y11" s="19">
        <f t="shared" si="3"/>
        <v>0</v>
      </c>
      <c r="Z11" s="19">
        <f t="shared" si="4"/>
        <v>0</v>
      </c>
      <c r="AA11" s="19">
        <f t="shared" si="5"/>
        <v>0</v>
      </c>
      <c r="AB11" s="19">
        <f t="shared" si="6"/>
        <v>0</v>
      </c>
    </row>
    <row r="12" spans="2:28" s="8" customFormat="1" ht="18.75" customHeight="1">
      <c r="B12" s="24"/>
      <c r="C12" s="24"/>
      <c r="D12" s="25" t="s">
        <v>33</v>
      </c>
      <c r="E12" s="17">
        <f t="shared" si="0"/>
        <v>6</v>
      </c>
      <c r="F12" s="17">
        <f t="shared" si="1"/>
        <v>0</v>
      </c>
      <c r="G12" s="26">
        <v>0</v>
      </c>
      <c r="H12" s="26">
        <v>0</v>
      </c>
      <c r="I12" s="26">
        <v>0</v>
      </c>
      <c r="J12" s="17">
        <v>0</v>
      </c>
      <c r="K12" s="26">
        <v>0</v>
      </c>
      <c r="L12" s="26">
        <v>0</v>
      </c>
      <c r="M12" s="22"/>
      <c r="N12" s="18">
        <v>6</v>
      </c>
      <c r="O12" s="26">
        <v>6</v>
      </c>
      <c r="P12" s="26">
        <v>0</v>
      </c>
      <c r="Q12" s="17">
        <v>0</v>
      </c>
      <c r="R12" s="26">
        <v>0</v>
      </c>
      <c r="S12" s="26">
        <v>0</v>
      </c>
      <c r="T12" s="27"/>
      <c r="U12" s="28"/>
      <c r="V12" s="118" t="s">
        <v>33</v>
      </c>
      <c r="W12" s="118"/>
      <c r="X12" s="19">
        <f t="shared" si="2"/>
        <v>0</v>
      </c>
      <c r="Y12" s="19">
        <f t="shared" si="3"/>
        <v>0</v>
      </c>
      <c r="Z12" s="19">
        <f t="shared" si="4"/>
        <v>0</v>
      </c>
      <c r="AA12" s="19">
        <f t="shared" si="5"/>
        <v>0</v>
      </c>
      <c r="AB12" s="19">
        <f t="shared" si="6"/>
        <v>0</v>
      </c>
    </row>
    <row r="13" spans="2:28" s="8" customFormat="1" ht="18.75" customHeight="1">
      <c r="B13" s="20"/>
      <c r="C13" s="97" t="s">
        <v>34</v>
      </c>
      <c r="D13" s="98"/>
      <c r="E13" s="17">
        <f t="shared" si="0"/>
        <v>921</v>
      </c>
      <c r="F13" s="17">
        <f t="shared" si="1"/>
        <v>23</v>
      </c>
      <c r="G13" s="17">
        <v>20</v>
      </c>
      <c r="H13" s="17">
        <v>3</v>
      </c>
      <c r="I13" s="17">
        <v>0</v>
      </c>
      <c r="J13" s="17">
        <v>9</v>
      </c>
      <c r="K13" s="17">
        <v>9</v>
      </c>
      <c r="L13" s="17">
        <v>0</v>
      </c>
      <c r="M13" s="18"/>
      <c r="N13" s="18">
        <v>225</v>
      </c>
      <c r="O13" s="17">
        <v>223</v>
      </c>
      <c r="P13" s="17">
        <v>2</v>
      </c>
      <c r="Q13" s="17">
        <v>664</v>
      </c>
      <c r="R13" s="17">
        <v>640</v>
      </c>
      <c r="S13" s="17">
        <v>24</v>
      </c>
      <c r="T13" s="23"/>
      <c r="U13" s="97" t="s">
        <v>34</v>
      </c>
      <c r="V13" s="97"/>
      <c r="W13" s="97"/>
      <c r="X13" s="19">
        <f t="shared" si="2"/>
        <v>0</v>
      </c>
      <c r="Y13" s="19">
        <f t="shared" si="3"/>
        <v>0</v>
      </c>
      <c r="Z13" s="19">
        <f t="shared" si="4"/>
        <v>0</v>
      </c>
      <c r="AA13" s="19">
        <f t="shared" si="5"/>
        <v>0</v>
      </c>
      <c r="AB13" s="19">
        <f t="shared" si="6"/>
        <v>0</v>
      </c>
    </row>
    <row r="14" spans="2:28" s="8" customFormat="1" ht="18.75" customHeight="1">
      <c r="B14" s="24"/>
      <c r="C14" s="24"/>
      <c r="D14" s="25" t="s">
        <v>35</v>
      </c>
      <c r="E14" s="17">
        <f t="shared" si="0"/>
        <v>3</v>
      </c>
      <c r="F14" s="17">
        <f t="shared" si="1"/>
        <v>0</v>
      </c>
      <c r="G14" s="26">
        <v>0</v>
      </c>
      <c r="H14" s="26">
        <v>0</v>
      </c>
      <c r="I14" s="26">
        <v>0</v>
      </c>
      <c r="J14" s="17">
        <v>0</v>
      </c>
      <c r="K14" s="26">
        <v>0</v>
      </c>
      <c r="L14" s="26">
        <v>0</v>
      </c>
      <c r="M14" s="22"/>
      <c r="N14" s="18">
        <v>0</v>
      </c>
      <c r="O14" s="26">
        <v>0</v>
      </c>
      <c r="P14" s="26">
        <v>0</v>
      </c>
      <c r="Q14" s="17">
        <v>3</v>
      </c>
      <c r="R14" s="26">
        <v>3</v>
      </c>
      <c r="S14" s="26">
        <v>0</v>
      </c>
      <c r="T14" s="27"/>
      <c r="U14" s="28"/>
      <c r="V14" s="118" t="s">
        <v>35</v>
      </c>
      <c r="W14" s="118"/>
      <c r="X14" s="19">
        <f t="shared" si="2"/>
        <v>0</v>
      </c>
      <c r="Y14" s="19">
        <f t="shared" si="3"/>
        <v>0</v>
      </c>
      <c r="Z14" s="19">
        <f t="shared" si="4"/>
        <v>0</v>
      </c>
      <c r="AA14" s="19">
        <f t="shared" si="5"/>
        <v>0</v>
      </c>
      <c r="AB14" s="19">
        <f t="shared" si="6"/>
        <v>0</v>
      </c>
    </row>
    <row r="15" spans="2:28" s="8" customFormat="1" ht="18.75" customHeight="1">
      <c r="B15" s="24"/>
      <c r="C15" s="24"/>
      <c r="D15" s="25" t="s">
        <v>36</v>
      </c>
      <c r="E15" s="17">
        <f t="shared" si="0"/>
        <v>141</v>
      </c>
      <c r="F15" s="17">
        <f t="shared" si="1"/>
        <v>7</v>
      </c>
      <c r="G15" s="26">
        <v>7</v>
      </c>
      <c r="H15" s="26">
        <v>0</v>
      </c>
      <c r="I15" s="26">
        <v>0</v>
      </c>
      <c r="J15" s="17">
        <v>0</v>
      </c>
      <c r="K15" s="26">
        <v>0</v>
      </c>
      <c r="L15" s="26">
        <v>0</v>
      </c>
      <c r="M15" s="22"/>
      <c r="N15" s="18">
        <v>9</v>
      </c>
      <c r="O15" s="26">
        <v>9</v>
      </c>
      <c r="P15" s="26">
        <v>0</v>
      </c>
      <c r="Q15" s="17">
        <v>125</v>
      </c>
      <c r="R15" s="26">
        <v>102</v>
      </c>
      <c r="S15" s="26">
        <v>23</v>
      </c>
      <c r="T15" s="27"/>
      <c r="U15" s="28"/>
      <c r="V15" s="118" t="s">
        <v>36</v>
      </c>
      <c r="W15" s="118"/>
      <c r="X15" s="19">
        <f t="shared" si="2"/>
        <v>0</v>
      </c>
      <c r="Y15" s="19">
        <f t="shared" si="3"/>
        <v>0</v>
      </c>
      <c r="Z15" s="19">
        <f t="shared" si="4"/>
        <v>0</v>
      </c>
      <c r="AA15" s="19">
        <f t="shared" si="5"/>
        <v>0</v>
      </c>
      <c r="AB15" s="19">
        <f t="shared" si="6"/>
        <v>0</v>
      </c>
    </row>
    <row r="16" spans="2:28" s="8" customFormat="1" ht="18.75" customHeight="1">
      <c r="B16" s="24"/>
      <c r="C16" s="24"/>
      <c r="D16" s="25" t="s">
        <v>37</v>
      </c>
      <c r="E16" s="17">
        <f t="shared" si="0"/>
        <v>641</v>
      </c>
      <c r="F16" s="17">
        <f t="shared" si="1"/>
        <v>15</v>
      </c>
      <c r="G16" s="26">
        <v>12</v>
      </c>
      <c r="H16" s="26">
        <v>3</v>
      </c>
      <c r="I16" s="26">
        <v>0</v>
      </c>
      <c r="J16" s="17">
        <v>7</v>
      </c>
      <c r="K16" s="26">
        <v>7</v>
      </c>
      <c r="L16" s="26">
        <v>0</v>
      </c>
      <c r="M16" s="22"/>
      <c r="N16" s="18">
        <v>171</v>
      </c>
      <c r="O16" s="26">
        <v>170</v>
      </c>
      <c r="P16" s="26">
        <v>1</v>
      </c>
      <c r="Q16" s="17">
        <v>448</v>
      </c>
      <c r="R16" s="26">
        <v>448</v>
      </c>
      <c r="S16" s="26">
        <v>0</v>
      </c>
      <c r="T16" s="27"/>
      <c r="U16" s="28"/>
      <c r="V16" s="118" t="s">
        <v>37</v>
      </c>
      <c r="W16" s="118"/>
      <c r="X16" s="19">
        <f t="shared" si="2"/>
        <v>0</v>
      </c>
      <c r="Y16" s="19">
        <f t="shared" si="3"/>
        <v>0</v>
      </c>
      <c r="Z16" s="19">
        <f t="shared" si="4"/>
        <v>0</v>
      </c>
      <c r="AA16" s="19">
        <f t="shared" si="5"/>
        <v>0</v>
      </c>
      <c r="AB16" s="19">
        <f t="shared" si="6"/>
        <v>0</v>
      </c>
    </row>
    <row r="17" spans="2:28" s="8" customFormat="1" ht="18.75" customHeight="1">
      <c r="B17" s="24"/>
      <c r="C17" s="24"/>
      <c r="D17" s="25" t="s">
        <v>38</v>
      </c>
      <c r="E17" s="17">
        <f t="shared" si="0"/>
        <v>11</v>
      </c>
      <c r="F17" s="17">
        <f t="shared" si="1"/>
        <v>0</v>
      </c>
      <c r="G17" s="26">
        <v>0</v>
      </c>
      <c r="H17" s="26">
        <v>0</v>
      </c>
      <c r="I17" s="26">
        <v>0</v>
      </c>
      <c r="J17" s="17">
        <v>0</v>
      </c>
      <c r="K17" s="26">
        <v>0</v>
      </c>
      <c r="L17" s="26">
        <v>0</v>
      </c>
      <c r="M17" s="22"/>
      <c r="N17" s="18">
        <v>2</v>
      </c>
      <c r="O17" s="26">
        <v>2</v>
      </c>
      <c r="P17" s="26">
        <v>0</v>
      </c>
      <c r="Q17" s="17">
        <v>9</v>
      </c>
      <c r="R17" s="26">
        <v>8</v>
      </c>
      <c r="S17" s="26">
        <v>1</v>
      </c>
      <c r="T17" s="27"/>
      <c r="U17" s="28"/>
      <c r="V17" s="118" t="s">
        <v>38</v>
      </c>
      <c r="W17" s="118"/>
      <c r="X17" s="19">
        <f t="shared" si="2"/>
        <v>0</v>
      </c>
      <c r="Y17" s="19">
        <f t="shared" si="3"/>
        <v>0</v>
      </c>
      <c r="Z17" s="19">
        <f t="shared" si="4"/>
        <v>0</v>
      </c>
      <c r="AA17" s="19">
        <f t="shared" si="5"/>
        <v>0</v>
      </c>
      <c r="AB17" s="19">
        <f t="shared" si="6"/>
        <v>0</v>
      </c>
    </row>
    <row r="18" spans="2:28" s="8" customFormat="1" ht="18.75" customHeight="1">
      <c r="B18" s="24"/>
      <c r="C18" s="24"/>
      <c r="D18" s="25" t="s">
        <v>39</v>
      </c>
      <c r="E18" s="17">
        <f t="shared" si="0"/>
        <v>125</v>
      </c>
      <c r="F18" s="17">
        <f t="shared" si="1"/>
        <v>1</v>
      </c>
      <c r="G18" s="26">
        <v>1</v>
      </c>
      <c r="H18" s="26">
        <v>0</v>
      </c>
      <c r="I18" s="26">
        <v>0</v>
      </c>
      <c r="J18" s="17">
        <v>2</v>
      </c>
      <c r="K18" s="26">
        <v>2</v>
      </c>
      <c r="L18" s="26">
        <v>0</v>
      </c>
      <c r="M18" s="22"/>
      <c r="N18" s="18">
        <v>43</v>
      </c>
      <c r="O18" s="26">
        <v>42</v>
      </c>
      <c r="P18" s="26">
        <v>1</v>
      </c>
      <c r="Q18" s="17">
        <v>79</v>
      </c>
      <c r="R18" s="26">
        <v>79</v>
      </c>
      <c r="S18" s="26">
        <v>0</v>
      </c>
      <c r="T18" s="27"/>
      <c r="U18" s="28"/>
      <c r="V18" s="118" t="s">
        <v>39</v>
      </c>
      <c r="W18" s="118"/>
      <c r="X18" s="19">
        <f t="shared" si="2"/>
        <v>0</v>
      </c>
      <c r="Y18" s="19">
        <f t="shared" si="3"/>
        <v>0</v>
      </c>
      <c r="Z18" s="19">
        <f t="shared" si="4"/>
        <v>0</v>
      </c>
      <c r="AA18" s="19">
        <f t="shared" si="5"/>
        <v>0</v>
      </c>
      <c r="AB18" s="19">
        <f t="shared" si="6"/>
        <v>0</v>
      </c>
    </row>
    <row r="19" spans="2:28" s="29" customFormat="1" ht="18.75" customHeight="1">
      <c r="B19" s="20"/>
      <c r="C19" s="97" t="s">
        <v>68</v>
      </c>
      <c r="D19" s="98"/>
      <c r="E19" s="17">
        <f t="shared" si="0"/>
        <v>13183</v>
      </c>
      <c r="F19" s="17">
        <f t="shared" si="1"/>
        <v>117</v>
      </c>
      <c r="G19" s="17">
        <v>82</v>
      </c>
      <c r="H19" s="17">
        <v>33</v>
      </c>
      <c r="I19" s="17">
        <v>2</v>
      </c>
      <c r="J19" s="17">
        <v>23</v>
      </c>
      <c r="K19" s="17">
        <v>18</v>
      </c>
      <c r="L19" s="17">
        <v>5</v>
      </c>
      <c r="M19" s="18"/>
      <c r="N19" s="18">
        <v>233</v>
      </c>
      <c r="O19" s="17">
        <v>210</v>
      </c>
      <c r="P19" s="17">
        <v>23</v>
      </c>
      <c r="Q19" s="17">
        <v>12810</v>
      </c>
      <c r="R19" s="17">
        <v>5647</v>
      </c>
      <c r="S19" s="17">
        <v>7163</v>
      </c>
      <c r="T19" s="23"/>
      <c r="U19" s="97" t="s">
        <v>68</v>
      </c>
      <c r="V19" s="97"/>
      <c r="W19" s="97"/>
      <c r="X19" s="19">
        <f t="shared" si="2"/>
        <v>0</v>
      </c>
      <c r="Y19" s="19">
        <f t="shared" si="3"/>
        <v>0</v>
      </c>
      <c r="Z19" s="19">
        <f t="shared" si="4"/>
        <v>0</v>
      </c>
      <c r="AA19" s="19">
        <f t="shared" si="5"/>
        <v>0</v>
      </c>
      <c r="AB19" s="19">
        <f t="shared" si="6"/>
        <v>0</v>
      </c>
    </row>
    <row r="20" spans="2:28" s="8" customFormat="1" ht="18.75" customHeight="1">
      <c r="B20" s="24"/>
      <c r="C20" s="24"/>
      <c r="D20" s="25" t="s">
        <v>40</v>
      </c>
      <c r="E20" s="17">
        <f t="shared" si="0"/>
        <v>157</v>
      </c>
      <c r="F20" s="17">
        <f t="shared" si="1"/>
        <v>2</v>
      </c>
      <c r="G20" s="26">
        <v>2</v>
      </c>
      <c r="H20" s="26">
        <v>0</v>
      </c>
      <c r="I20" s="26">
        <v>0</v>
      </c>
      <c r="J20" s="17">
        <v>2</v>
      </c>
      <c r="K20" s="26">
        <v>2</v>
      </c>
      <c r="L20" s="26">
        <v>0</v>
      </c>
      <c r="M20" s="22"/>
      <c r="N20" s="18">
        <v>49</v>
      </c>
      <c r="O20" s="26">
        <v>43</v>
      </c>
      <c r="P20" s="26">
        <v>6</v>
      </c>
      <c r="Q20" s="17">
        <v>104</v>
      </c>
      <c r="R20" s="26">
        <v>101</v>
      </c>
      <c r="S20" s="26">
        <v>3</v>
      </c>
      <c r="T20" s="27"/>
      <c r="U20" s="28"/>
      <c r="V20" s="118" t="s">
        <v>40</v>
      </c>
      <c r="W20" s="118"/>
      <c r="X20" s="19">
        <f t="shared" si="2"/>
        <v>0</v>
      </c>
      <c r="Y20" s="19">
        <f t="shared" si="3"/>
        <v>0</v>
      </c>
      <c r="Z20" s="19">
        <f t="shared" si="4"/>
        <v>0</v>
      </c>
      <c r="AA20" s="19">
        <f t="shared" si="5"/>
        <v>0</v>
      </c>
      <c r="AB20" s="19">
        <f t="shared" si="6"/>
        <v>0</v>
      </c>
    </row>
    <row r="21" spans="2:28" s="8" customFormat="1" ht="18.75" customHeight="1">
      <c r="B21" s="24"/>
      <c r="C21" s="24"/>
      <c r="D21" s="25" t="s">
        <v>41</v>
      </c>
      <c r="E21" s="17">
        <f t="shared" si="0"/>
        <v>2647</v>
      </c>
      <c r="F21" s="17">
        <f t="shared" si="1"/>
        <v>5</v>
      </c>
      <c r="G21" s="26">
        <v>3</v>
      </c>
      <c r="H21" s="26">
        <v>2</v>
      </c>
      <c r="I21" s="26">
        <v>0</v>
      </c>
      <c r="J21" s="17">
        <v>12</v>
      </c>
      <c r="K21" s="26">
        <v>9</v>
      </c>
      <c r="L21" s="26">
        <v>3</v>
      </c>
      <c r="M21" s="22"/>
      <c r="N21" s="18">
        <v>34</v>
      </c>
      <c r="O21" s="26">
        <v>31</v>
      </c>
      <c r="P21" s="26">
        <v>3</v>
      </c>
      <c r="Q21" s="17">
        <v>2596</v>
      </c>
      <c r="R21" s="26">
        <v>1300</v>
      </c>
      <c r="S21" s="26">
        <v>1296</v>
      </c>
      <c r="T21" s="27"/>
      <c r="U21" s="28"/>
      <c r="V21" s="118" t="s">
        <v>41</v>
      </c>
      <c r="W21" s="118"/>
      <c r="X21" s="19">
        <f t="shared" si="2"/>
        <v>0</v>
      </c>
      <c r="Y21" s="19">
        <f t="shared" si="3"/>
        <v>0</v>
      </c>
      <c r="Z21" s="19">
        <f t="shared" si="4"/>
        <v>0</v>
      </c>
      <c r="AA21" s="19">
        <f t="shared" si="5"/>
        <v>0</v>
      </c>
      <c r="AB21" s="19">
        <f t="shared" si="6"/>
        <v>0</v>
      </c>
    </row>
    <row r="22" spans="2:28" s="8" customFormat="1" ht="18.75" customHeight="1">
      <c r="B22" s="24"/>
      <c r="C22" s="24"/>
      <c r="D22" s="25" t="s">
        <v>42</v>
      </c>
      <c r="E22" s="17">
        <f t="shared" si="0"/>
        <v>10379</v>
      </c>
      <c r="F22" s="17">
        <f t="shared" si="1"/>
        <v>110</v>
      </c>
      <c r="G22" s="26">
        <v>77</v>
      </c>
      <c r="H22" s="26">
        <v>31</v>
      </c>
      <c r="I22" s="26">
        <v>2</v>
      </c>
      <c r="J22" s="17">
        <v>9</v>
      </c>
      <c r="K22" s="26">
        <v>7</v>
      </c>
      <c r="L22" s="26">
        <v>2</v>
      </c>
      <c r="M22" s="22"/>
      <c r="N22" s="18">
        <v>150</v>
      </c>
      <c r="O22" s="26">
        <v>136</v>
      </c>
      <c r="P22" s="26">
        <v>14</v>
      </c>
      <c r="Q22" s="17">
        <v>10110</v>
      </c>
      <c r="R22" s="26">
        <v>4246</v>
      </c>
      <c r="S22" s="26">
        <v>5864</v>
      </c>
      <c r="T22" s="27"/>
      <c r="U22" s="28"/>
      <c r="V22" s="118" t="s">
        <v>42</v>
      </c>
      <c r="W22" s="118"/>
      <c r="X22" s="19">
        <f t="shared" si="2"/>
        <v>0</v>
      </c>
      <c r="Y22" s="19">
        <f t="shared" si="3"/>
        <v>0</v>
      </c>
      <c r="Z22" s="19">
        <f t="shared" si="4"/>
        <v>0</v>
      </c>
      <c r="AA22" s="19">
        <f t="shared" si="5"/>
        <v>0</v>
      </c>
      <c r="AB22" s="19">
        <f t="shared" si="6"/>
        <v>0</v>
      </c>
    </row>
    <row r="23" spans="2:28" s="29" customFormat="1" ht="18.75" customHeight="1">
      <c r="B23" s="20"/>
      <c r="C23" s="97" t="s">
        <v>66</v>
      </c>
      <c r="D23" s="98"/>
      <c r="E23" s="17">
        <f t="shared" si="0"/>
        <v>362</v>
      </c>
      <c r="F23" s="17">
        <f t="shared" si="1"/>
        <v>5</v>
      </c>
      <c r="G23" s="17">
        <v>5</v>
      </c>
      <c r="H23" s="17">
        <v>0</v>
      </c>
      <c r="I23" s="17">
        <v>0</v>
      </c>
      <c r="J23" s="17">
        <v>3</v>
      </c>
      <c r="K23" s="17">
        <v>3</v>
      </c>
      <c r="L23" s="17">
        <v>0</v>
      </c>
      <c r="M23" s="18"/>
      <c r="N23" s="18">
        <v>34</v>
      </c>
      <c r="O23" s="17">
        <v>33</v>
      </c>
      <c r="P23" s="17">
        <v>1</v>
      </c>
      <c r="Q23" s="17">
        <v>320</v>
      </c>
      <c r="R23" s="17">
        <v>107</v>
      </c>
      <c r="S23" s="17">
        <v>213</v>
      </c>
      <c r="T23" s="23"/>
      <c r="U23" s="97" t="s">
        <v>66</v>
      </c>
      <c r="V23" s="97"/>
      <c r="W23" s="97"/>
      <c r="X23" s="19">
        <f t="shared" si="2"/>
        <v>0</v>
      </c>
      <c r="Y23" s="19">
        <f t="shared" si="3"/>
        <v>0</v>
      </c>
      <c r="Z23" s="19">
        <f t="shared" si="4"/>
        <v>0</v>
      </c>
      <c r="AA23" s="19">
        <f t="shared" si="5"/>
        <v>0</v>
      </c>
      <c r="AB23" s="19">
        <f t="shared" si="6"/>
        <v>0</v>
      </c>
    </row>
    <row r="24" spans="2:28" s="8" customFormat="1" ht="18.75" customHeight="1">
      <c r="B24" s="24"/>
      <c r="C24" s="24"/>
      <c r="D24" s="25" t="s">
        <v>43</v>
      </c>
      <c r="E24" s="17">
        <f t="shared" si="0"/>
        <v>337</v>
      </c>
      <c r="F24" s="17">
        <f t="shared" si="1"/>
        <v>4</v>
      </c>
      <c r="G24" s="26">
        <v>4</v>
      </c>
      <c r="H24" s="26">
        <v>0</v>
      </c>
      <c r="I24" s="26">
        <v>0</v>
      </c>
      <c r="J24" s="17">
        <v>2</v>
      </c>
      <c r="K24" s="26">
        <v>2</v>
      </c>
      <c r="L24" s="26">
        <v>0</v>
      </c>
      <c r="M24" s="22"/>
      <c r="N24" s="18">
        <v>28</v>
      </c>
      <c r="O24" s="26">
        <v>27</v>
      </c>
      <c r="P24" s="26">
        <v>1</v>
      </c>
      <c r="Q24" s="17">
        <v>303</v>
      </c>
      <c r="R24" s="26">
        <v>95</v>
      </c>
      <c r="S24" s="26">
        <v>208</v>
      </c>
      <c r="T24" s="27"/>
      <c r="U24" s="28"/>
      <c r="V24" s="118" t="s">
        <v>43</v>
      </c>
      <c r="W24" s="118"/>
      <c r="X24" s="19">
        <f t="shared" si="2"/>
        <v>0</v>
      </c>
      <c r="Y24" s="19">
        <f t="shared" si="3"/>
        <v>0</v>
      </c>
      <c r="Z24" s="19">
        <f t="shared" si="4"/>
        <v>0</v>
      </c>
      <c r="AA24" s="19">
        <f t="shared" si="5"/>
        <v>0</v>
      </c>
      <c r="AB24" s="19">
        <f t="shared" si="6"/>
        <v>0</v>
      </c>
    </row>
    <row r="25" spans="2:28" s="8" customFormat="1" ht="18.75" customHeight="1">
      <c r="B25" s="24"/>
      <c r="C25" s="24"/>
      <c r="D25" s="25" t="s">
        <v>44</v>
      </c>
      <c r="E25" s="17">
        <f t="shared" si="0"/>
        <v>7</v>
      </c>
      <c r="F25" s="17">
        <f t="shared" si="1"/>
        <v>0</v>
      </c>
      <c r="G25" s="26">
        <v>0</v>
      </c>
      <c r="H25" s="26">
        <v>0</v>
      </c>
      <c r="I25" s="26">
        <v>0</v>
      </c>
      <c r="J25" s="17">
        <v>0</v>
      </c>
      <c r="K25" s="26">
        <v>0</v>
      </c>
      <c r="L25" s="26">
        <v>0</v>
      </c>
      <c r="M25" s="22"/>
      <c r="N25" s="18">
        <v>0</v>
      </c>
      <c r="O25" s="26">
        <v>0</v>
      </c>
      <c r="P25" s="26">
        <v>0</v>
      </c>
      <c r="Q25" s="17">
        <v>7</v>
      </c>
      <c r="R25" s="26">
        <v>2</v>
      </c>
      <c r="S25" s="26">
        <v>5</v>
      </c>
      <c r="T25" s="27"/>
      <c r="U25" s="28"/>
      <c r="V25" s="118" t="s">
        <v>44</v>
      </c>
      <c r="W25" s="118"/>
      <c r="X25" s="19">
        <f t="shared" si="2"/>
        <v>0</v>
      </c>
      <c r="Y25" s="19">
        <f t="shared" si="3"/>
        <v>0</v>
      </c>
      <c r="Z25" s="19">
        <f t="shared" si="4"/>
        <v>0</v>
      </c>
      <c r="AA25" s="19">
        <f t="shared" si="5"/>
        <v>0</v>
      </c>
      <c r="AB25" s="19">
        <f t="shared" si="6"/>
        <v>0</v>
      </c>
    </row>
    <row r="26" spans="2:28" s="8" customFormat="1" ht="18.75" customHeight="1">
      <c r="B26" s="24"/>
      <c r="C26" s="24"/>
      <c r="D26" s="25" t="s">
        <v>45</v>
      </c>
      <c r="E26" s="17">
        <f t="shared" si="0"/>
        <v>18</v>
      </c>
      <c r="F26" s="17">
        <f t="shared" si="1"/>
        <v>1</v>
      </c>
      <c r="G26" s="26">
        <v>1</v>
      </c>
      <c r="H26" s="26">
        <v>0</v>
      </c>
      <c r="I26" s="26">
        <v>0</v>
      </c>
      <c r="J26" s="17">
        <v>1</v>
      </c>
      <c r="K26" s="26">
        <v>1</v>
      </c>
      <c r="L26" s="26">
        <v>0</v>
      </c>
      <c r="M26" s="22">
        <v>0</v>
      </c>
      <c r="N26" s="18">
        <v>6</v>
      </c>
      <c r="O26" s="26">
        <v>6</v>
      </c>
      <c r="P26" s="26">
        <v>0</v>
      </c>
      <c r="Q26" s="17">
        <v>10</v>
      </c>
      <c r="R26" s="26">
        <v>10</v>
      </c>
      <c r="S26" s="26">
        <v>0</v>
      </c>
      <c r="T26" s="27"/>
      <c r="U26" s="28"/>
      <c r="V26" s="118" t="s">
        <v>45</v>
      </c>
      <c r="W26" s="118"/>
      <c r="X26" s="19">
        <f t="shared" si="2"/>
        <v>0</v>
      </c>
      <c r="Y26" s="19">
        <f t="shared" si="3"/>
        <v>0</v>
      </c>
      <c r="Z26" s="19">
        <f t="shared" si="4"/>
        <v>0</v>
      </c>
      <c r="AA26" s="19">
        <f t="shared" si="5"/>
        <v>0</v>
      </c>
      <c r="AB26" s="19">
        <f t="shared" si="6"/>
        <v>0</v>
      </c>
    </row>
    <row r="27" spans="2:28" s="8" customFormat="1" ht="18.75" customHeight="1">
      <c r="B27" s="20"/>
      <c r="C27" s="97" t="s">
        <v>46</v>
      </c>
      <c r="D27" s="98"/>
      <c r="E27" s="17">
        <f t="shared" si="0"/>
        <v>15</v>
      </c>
      <c r="F27" s="17">
        <f t="shared" si="1"/>
        <v>2</v>
      </c>
      <c r="G27" s="17">
        <v>0</v>
      </c>
      <c r="H27" s="17">
        <v>2</v>
      </c>
      <c r="I27" s="17">
        <v>0</v>
      </c>
      <c r="J27" s="17">
        <v>0</v>
      </c>
      <c r="K27" s="17">
        <v>0</v>
      </c>
      <c r="L27" s="17">
        <v>0</v>
      </c>
      <c r="M27" s="18"/>
      <c r="N27" s="18">
        <v>1</v>
      </c>
      <c r="O27" s="17">
        <v>1</v>
      </c>
      <c r="P27" s="17">
        <v>0</v>
      </c>
      <c r="Q27" s="17">
        <v>12</v>
      </c>
      <c r="R27" s="17">
        <v>11</v>
      </c>
      <c r="S27" s="17">
        <v>1</v>
      </c>
      <c r="T27" s="23"/>
      <c r="U27" s="97" t="s">
        <v>46</v>
      </c>
      <c r="V27" s="97"/>
      <c r="W27" s="97"/>
      <c r="X27" s="19">
        <f t="shared" si="2"/>
        <v>0</v>
      </c>
      <c r="Y27" s="19">
        <f t="shared" si="3"/>
        <v>0</v>
      </c>
      <c r="Z27" s="19">
        <f t="shared" si="4"/>
        <v>0</v>
      </c>
      <c r="AA27" s="19">
        <f t="shared" si="5"/>
        <v>0</v>
      </c>
      <c r="AB27" s="19">
        <f t="shared" si="6"/>
        <v>0</v>
      </c>
    </row>
    <row r="28" spans="2:28" s="8" customFormat="1" ht="18.75" customHeight="1">
      <c r="B28" s="24"/>
      <c r="C28" s="24"/>
      <c r="D28" s="25" t="s">
        <v>47</v>
      </c>
      <c r="E28" s="17">
        <f t="shared" si="0"/>
        <v>1</v>
      </c>
      <c r="F28" s="17">
        <f t="shared" si="1"/>
        <v>1</v>
      </c>
      <c r="G28" s="26">
        <v>0</v>
      </c>
      <c r="H28" s="26">
        <v>1</v>
      </c>
      <c r="I28" s="26">
        <v>0</v>
      </c>
      <c r="J28" s="17">
        <v>0</v>
      </c>
      <c r="K28" s="26">
        <v>0</v>
      </c>
      <c r="L28" s="26">
        <v>0</v>
      </c>
      <c r="M28" s="22"/>
      <c r="N28" s="18">
        <v>0</v>
      </c>
      <c r="O28" s="26">
        <v>0</v>
      </c>
      <c r="P28" s="26">
        <v>0</v>
      </c>
      <c r="Q28" s="17">
        <v>0</v>
      </c>
      <c r="R28" s="26">
        <v>0</v>
      </c>
      <c r="S28" s="26">
        <v>0</v>
      </c>
      <c r="T28" s="27"/>
      <c r="U28" s="28"/>
      <c r="V28" s="118" t="s">
        <v>47</v>
      </c>
      <c r="W28" s="118"/>
      <c r="X28" s="19">
        <f t="shared" si="2"/>
        <v>0</v>
      </c>
      <c r="Y28" s="19">
        <f t="shared" si="3"/>
        <v>0</v>
      </c>
      <c r="Z28" s="19">
        <f t="shared" si="4"/>
        <v>0</v>
      </c>
      <c r="AA28" s="19">
        <f t="shared" si="5"/>
        <v>0</v>
      </c>
      <c r="AB28" s="19">
        <f t="shared" si="6"/>
        <v>0</v>
      </c>
    </row>
    <row r="29" spans="2:28" s="8" customFormat="1" ht="18.75" customHeight="1">
      <c r="B29" s="24"/>
      <c r="C29" s="24"/>
      <c r="D29" s="25" t="s">
        <v>48</v>
      </c>
      <c r="E29" s="17">
        <f t="shared" si="0"/>
        <v>14</v>
      </c>
      <c r="F29" s="17">
        <f t="shared" si="1"/>
        <v>1</v>
      </c>
      <c r="G29" s="26">
        <v>0</v>
      </c>
      <c r="H29" s="26">
        <v>1</v>
      </c>
      <c r="I29" s="26">
        <v>0</v>
      </c>
      <c r="J29" s="17">
        <v>0</v>
      </c>
      <c r="K29" s="26">
        <v>0</v>
      </c>
      <c r="L29" s="26">
        <v>0</v>
      </c>
      <c r="M29" s="22">
        <v>0</v>
      </c>
      <c r="N29" s="18">
        <v>1</v>
      </c>
      <c r="O29" s="26">
        <v>1</v>
      </c>
      <c r="P29" s="26">
        <v>0</v>
      </c>
      <c r="Q29" s="17">
        <v>12</v>
      </c>
      <c r="R29" s="26">
        <v>11</v>
      </c>
      <c r="S29" s="26">
        <v>1</v>
      </c>
      <c r="T29" s="27"/>
      <c r="U29" s="28"/>
      <c r="V29" s="118" t="s">
        <v>48</v>
      </c>
      <c r="W29" s="118"/>
      <c r="X29" s="19">
        <f t="shared" si="2"/>
        <v>0</v>
      </c>
      <c r="Y29" s="19">
        <f t="shared" si="3"/>
        <v>0</v>
      </c>
      <c r="Z29" s="19">
        <f t="shared" si="4"/>
        <v>0</v>
      </c>
      <c r="AA29" s="19">
        <f t="shared" si="5"/>
        <v>0</v>
      </c>
      <c r="AB29" s="19">
        <f t="shared" si="6"/>
        <v>0</v>
      </c>
    </row>
    <row r="30" spans="2:28" s="8" customFormat="1" ht="18.75" customHeight="1">
      <c r="B30" s="20"/>
      <c r="C30" s="97" t="s">
        <v>6</v>
      </c>
      <c r="D30" s="98"/>
      <c r="E30" s="17">
        <f t="shared" si="0"/>
        <v>3945</v>
      </c>
      <c r="F30" s="17">
        <f t="shared" si="1"/>
        <v>31</v>
      </c>
      <c r="G30" s="30">
        <v>18</v>
      </c>
      <c r="H30" s="30">
        <v>12</v>
      </c>
      <c r="I30" s="30">
        <v>1</v>
      </c>
      <c r="J30" s="17">
        <v>1</v>
      </c>
      <c r="K30" s="30">
        <v>1</v>
      </c>
      <c r="L30" s="30">
        <v>0</v>
      </c>
      <c r="M30" s="18"/>
      <c r="N30" s="18">
        <v>28</v>
      </c>
      <c r="O30" s="30">
        <v>27</v>
      </c>
      <c r="P30" s="30">
        <v>1</v>
      </c>
      <c r="Q30" s="17">
        <v>3885</v>
      </c>
      <c r="R30" s="30">
        <v>1623</v>
      </c>
      <c r="S30" s="30">
        <v>2262</v>
      </c>
      <c r="T30" s="23"/>
      <c r="U30" s="97" t="s">
        <v>6</v>
      </c>
      <c r="V30" s="97"/>
      <c r="W30" s="97"/>
      <c r="X30" s="19">
        <f t="shared" si="2"/>
        <v>0</v>
      </c>
      <c r="Y30" s="19">
        <f t="shared" si="3"/>
        <v>0</v>
      </c>
      <c r="Z30" s="19">
        <f t="shared" si="4"/>
        <v>0</v>
      </c>
      <c r="AA30" s="19">
        <f t="shared" si="5"/>
        <v>0</v>
      </c>
      <c r="AB30" s="19">
        <f t="shared" si="6"/>
        <v>0</v>
      </c>
    </row>
    <row r="31" spans="2:28" s="8" customFormat="1" ht="18.75" customHeight="1" thickBot="1">
      <c r="B31" s="28"/>
      <c r="C31" s="28"/>
      <c r="D31" s="25" t="s">
        <v>49</v>
      </c>
      <c r="E31" s="17">
        <f t="shared" si="0"/>
        <v>3214</v>
      </c>
      <c r="F31" s="17">
        <f t="shared" si="1"/>
        <v>1</v>
      </c>
      <c r="G31" s="26">
        <v>0</v>
      </c>
      <c r="H31" s="26">
        <v>1</v>
      </c>
      <c r="I31" s="26">
        <v>0</v>
      </c>
      <c r="J31" s="17">
        <v>0</v>
      </c>
      <c r="K31" s="26">
        <v>0</v>
      </c>
      <c r="L31" s="26">
        <v>0</v>
      </c>
      <c r="M31" s="22"/>
      <c r="N31" s="18">
        <v>3</v>
      </c>
      <c r="O31" s="26">
        <v>3</v>
      </c>
      <c r="P31" s="26">
        <v>0</v>
      </c>
      <c r="Q31" s="17">
        <v>3210</v>
      </c>
      <c r="R31" s="26">
        <v>1124</v>
      </c>
      <c r="S31" s="26">
        <v>2086</v>
      </c>
      <c r="T31" s="27"/>
      <c r="U31" s="28"/>
      <c r="V31" s="129" t="s">
        <v>49</v>
      </c>
      <c r="W31" s="129"/>
      <c r="X31" s="19">
        <f t="shared" si="2"/>
        <v>0</v>
      </c>
      <c r="Y31" s="19">
        <f t="shared" si="3"/>
        <v>0</v>
      </c>
      <c r="Z31" s="19">
        <f t="shared" si="4"/>
        <v>0</v>
      </c>
      <c r="AA31" s="19">
        <f t="shared" si="5"/>
        <v>0</v>
      </c>
      <c r="AB31" s="19">
        <f t="shared" si="6"/>
        <v>0</v>
      </c>
    </row>
    <row r="32" spans="2:28" s="8" customFormat="1" ht="18.75" customHeight="1" thickTop="1">
      <c r="B32" s="100" t="s">
        <v>7</v>
      </c>
      <c r="C32" s="100"/>
      <c r="D32" s="31" t="s">
        <v>8</v>
      </c>
      <c r="E32" s="32">
        <f t="shared" si="0"/>
        <v>4691</v>
      </c>
      <c r="F32" s="33">
        <f t="shared" si="1"/>
        <v>19</v>
      </c>
      <c r="G32" s="34">
        <v>16</v>
      </c>
      <c r="H32" s="34">
        <v>3</v>
      </c>
      <c r="I32" s="34">
        <v>0</v>
      </c>
      <c r="J32" s="33">
        <v>2</v>
      </c>
      <c r="K32" s="34">
        <v>2</v>
      </c>
      <c r="L32" s="34">
        <v>0</v>
      </c>
      <c r="M32" s="22"/>
      <c r="N32" s="35">
        <v>92</v>
      </c>
      <c r="O32" s="34">
        <v>87</v>
      </c>
      <c r="P32" s="34">
        <v>5</v>
      </c>
      <c r="Q32" s="33">
        <v>4578</v>
      </c>
      <c r="R32" s="34">
        <v>2054</v>
      </c>
      <c r="S32" s="36">
        <v>2524</v>
      </c>
      <c r="T32" s="130" t="s">
        <v>50</v>
      </c>
      <c r="U32" s="131"/>
      <c r="V32" s="131"/>
      <c r="W32" s="103" t="s">
        <v>7</v>
      </c>
      <c r="X32" s="19">
        <f t="shared" si="2"/>
        <v>0</v>
      </c>
      <c r="Y32" s="19">
        <f t="shared" si="3"/>
        <v>0</v>
      </c>
      <c r="Z32" s="19">
        <f t="shared" si="4"/>
        <v>0</v>
      </c>
      <c r="AA32" s="19">
        <f t="shared" si="5"/>
        <v>0</v>
      </c>
      <c r="AB32" s="19">
        <f t="shared" si="6"/>
        <v>0</v>
      </c>
    </row>
    <row r="33" spans="2:28" s="8" customFormat="1" ht="18.75" customHeight="1">
      <c r="B33" s="146"/>
      <c r="C33" s="146"/>
      <c r="D33" s="37" t="s">
        <v>9</v>
      </c>
      <c r="E33" s="17">
        <f t="shared" si="0"/>
        <v>4774</v>
      </c>
      <c r="F33" s="21">
        <f t="shared" si="1"/>
        <v>45</v>
      </c>
      <c r="G33" s="26">
        <v>30</v>
      </c>
      <c r="H33" s="26">
        <v>13</v>
      </c>
      <c r="I33" s="26">
        <v>2</v>
      </c>
      <c r="J33" s="21">
        <v>11</v>
      </c>
      <c r="K33" s="26">
        <v>9</v>
      </c>
      <c r="L33" s="26">
        <v>2</v>
      </c>
      <c r="M33" s="22"/>
      <c r="N33" s="22">
        <v>120</v>
      </c>
      <c r="O33" s="26">
        <v>114</v>
      </c>
      <c r="P33" s="26">
        <v>6</v>
      </c>
      <c r="Q33" s="21">
        <v>4598</v>
      </c>
      <c r="R33" s="26">
        <v>2245</v>
      </c>
      <c r="S33" s="38">
        <v>2353</v>
      </c>
      <c r="T33" s="133" t="s">
        <v>51</v>
      </c>
      <c r="U33" s="134"/>
      <c r="V33" s="134"/>
      <c r="W33" s="104"/>
      <c r="X33" s="19">
        <f t="shared" si="2"/>
        <v>0</v>
      </c>
      <c r="Y33" s="19">
        <f t="shared" si="3"/>
        <v>0</v>
      </c>
      <c r="Z33" s="19">
        <f t="shared" si="4"/>
        <v>0</v>
      </c>
      <c r="AA33" s="19">
        <f t="shared" si="5"/>
        <v>0</v>
      </c>
      <c r="AB33" s="19">
        <f t="shared" si="6"/>
        <v>0</v>
      </c>
    </row>
    <row r="34" spans="2:28" s="8" customFormat="1" ht="18.75" customHeight="1">
      <c r="B34" s="146"/>
      <c r="C34" s="146"/>
      <c r="D34" s="37" t="s">
        <v>10</v>
      </c>
      <c r="E34" s="17">
        <f t="shared" si="0"/>
        <v>4057</v>
      </c>
      <c r="F34" s="21">
        <f t="shared" si="1"/>
        <v>30</v>
      </c>
      <c r="G34" s="26">
        <v>25</v>
      </c>
      <c r="H34" s="26">
        <v>5</v>
      </c>
      <c r="I34" s="26">
        <v>0</v>
      </c>
      <c r="J34" s="21">
        <v>15</v>
      </c>
      <c r="K34" s="26">
        <v>13</v>
      </c>
      <c r="L34" s="26">
        <v>2</v>
      </c>
      <c r="M34" s="22"/>
      <c r="N34" s="22">
        <v>121</v>
      </c>
      <c r="O34" s="26">
        <v>117</v>
      </c>
      <c r="P34" s="26">
        <v>4</v>
      </c>
      <c r="Q34" s="21">
        <v>3891</v>
      </c>
      <c r="R34" s="26">
        <v>1801</v>
      </c>
      <c r="S34" s="38">
        <v>2090</v>
      </c>
      <c r="T34" s="133" t="s">
        <v>52</v>
      </c>
      <c r="U34" s="134"/>
      <c r="V34" s="134"/>
      <c r="W34" s="104"/>
      <c r="X34" s="19">
        <f t="shared" si="2"/>
        <v>0</v>
      </c>
      <c r="Y34" s="19">
        <f t="shared" si="3"/>
        <v>0</v>
      </c>
      <c r="Z34" s="19">
        <f t="shared" si="4"/>
        <v>0</v>
      </c>
      <c r="AA34" s="19">
        <f t="shared" si="5"/>
        <v>0</v>
      </c>
      <c r="AB34" s="19">
        <f t="shared" si="6"/>
        <v>0</v>
      </c>
    </row>
    <row r="35" spans="2:28" s="8" customFormat="1" ht="18.75" customHeight="1">
      <c r="B35" s="146"/>
      <c r="C35" s="146"/>
      <c r="D35" s="37" t="s">
        <v>11</v>
      </c>
      <c r="E35" s="17">
        <f t="shared" si="0"/>
        <v>2478</v>
      </c>
      <c r="F35" s="21">
        <f t="shared" si="1"/>
        <v>32</v>
      </c>
      <c r="G35" s="26">
        <v>21</v>
      </c>
      <c r="H35" s="26">
        <v>11</v>
      </c>
      <c r="I35" s="26">
        <v>0</v>
      </c>
      <c r="J35" s="21">
        <v>5</v>
      </c>
      <c r="K35" s="26">
        <v>4</v>
      </c>
      <c r="L35" s="26">
        <v>1</v>
      </c>
      <c r="M35" s="22"/>
      <c r="N35" s="22">
        <v>92</v>
      </c>
      <c r="O35" s="26">
        <v>86</v>
      </c>
      <c r="P35" s="26">
        <v>6</v>
      </c>
      <c r="Q35" s="21">
        <v>2349</v>
      </c>
      <c r="R35" s="26">
        <v>1053</v>
      </c>
      <c r="S35" s="38">
        <v>1296</v>
      </c>
      <c r="T35" s="133" t="s">
        <v>53</v>
      </c>
      <c r="U35" s="134"/>
      <c r="V35" s="134"/>
      <c r="W35" s="104"/>
      <c r="X35" s="19">
        <f t="shared" si="2"/>
        <v>0</v>
      </c>
      <c r="Y35" s="19">
        <f t="shared" si="3"/>
        <v>0</v>
      </c>
      <c r="Z35" s="19">
        <f t="shared" si="4"/>
        <v>0</v>
      </c>
      <c r="AA35" s="19">
        <f t="shared" si="5"/>
        <v>0</v>
      </c>
      <c r="AB35" s="19">
        <f t="shared" si="6"/>
        <v>0</v>
      </c>
    </row>
    <row r="36" spans="2:28" s="8" customFormat="1" ht="18.75" customHeight="1">
      <c r="B36" s="146"/>
      <c r="C36" s="146"/>
      <c r="D36" s="37" t="s">
        <v>12</v>
      </c>
      <c r="E36" s="17">
        <f t="shared" si="0"/>
        <v>1365</v>
      </c>
      <c r="F36" s="21">
        <f t="shared" si="1"/>
        <v>29</v>
      </c>
      <c r="G36" s="26">
        <v>21</v>
      </c>
      <c r="H36" s="26">
        <v>8</v>
      </c>
      <c r="I36" s="26">
        <v>0</v>
      </c>
      <c r="J36" s="21">
        <v>6</v>
      </c>
      <c r="K36" s="26">
        <v>6</v>
      </c>
      <c r="L36" s="26">
        <v>0</v>
      </c>
      <c r="M36" s="22"/>
      <c r="N36" s="22">
        <v>76</v>
      </c>
      <c r="O36" s="26">
        <v>69</v>
      </c>
      <c r="P36" s="26">
        <v>7</v>
      </c>
      <c r="Q36" s="21">
        <v>1254</v>
      </c>
      <c r="R36" s="26">
        <v>484</v>
      </c>
      <c r="S36" s="38">
        <v>770</v>
      </c>
      <c r="T36" s="133" t="s">
        <v>54</v>
      </c>
      <c r="U36" s="134"/>
      <c r="V36" s="134"/>
      <c r="W36" s="104"/>
      <c r="X36" s="19">
        <f t="shared" si="2"/>
        <v>0</v>
      </c>
      <c r="Y36" s="19">
        <f t="shared" si="3"/>
        <v>0</v>
      </c>
      <c r="Z36" s="19">
        <f t="shared" si="4"/>
        <v>0</v>
      </c>
      <c r="AA36" s="19">
        <f t="shared" si="5"/>
        <v>0</v>
      </c>
      <c r="AB36" s="19">
        <f t="shared" si="6"/>
        <v>0</v>
      </c>
    </row>
    <row r="37" spans="2:28" s="8" customFormat="1" ht="18.75" customHeight="1" thickBot="1">
      <c r="B37" s="102"/>
      <c r="C37" s="102"/>
      <c r="D37" s="39" t="s">
        <v>13</v>
      </c>
      <c r="E37" s="40">
        <f t="shared" si="0"/>
        <v>1151</v>
      </c>
      <c r="F37" s="41">
        <f t="shared" si="1"/>
        <v>38</v>
      </c>
      <c r="G37" s="42">
        <v>27</v>
      </c>
      <c r="H37" s="42">
        <v>10</v>
      </c>
      <c r="I37" s="42">
        <v>1</v>
      </c>
      <c r="J37" s="41">
        <v>5</v>
      </c>
      <c r="K37" s="42">
        <v>5</v>
      </c>
      <c r="L37" s="42">
        <v>0</v>
      </c>
      <c r="M37" s="22"/>
      <c r="N37" s="43">
        <v>73</v>
      </c>
      <c r="O37" s="42">
        <v>72</v>
      </c>
      <c r="P37" s="42">
        <v>1</v>
      </c>
      <c r="Q37" s="41">
        <v>1035</v>
      </c>
      <c r="R37" s="42">
        <v>405</v>
      </c>
      <c r="S37" s="44">
        <v>630</v>
      </c>
      <c r="T37" s="135" t="s">
        <v>55</v>
      </c>
      <c r="U37" s="136"/>
      <c r="V37" s="136"/>
      <c r="W37" s="132"/>
      <c r="X37" s="19">
        <f t="shared" si="2"/>
        <v>0</v>
      </c>
      <c r="Y37" s="19">
        <f t="shared" si="3"/>
        <v>0</v>
      </c>
      <c r="Z37" s="19">
        <f t="shared" si="4"/>
        <v>0</v>
      </c>
      <c r="AA37" s="19">
        <f t="shared" si="5"/>
        <v>0</v>
      </c>
      <c r="AB37" s="19">
        <f t="shared" si="6"/>
        <v>0</v>
      </c>
    </row>
    <row r="38" spans="2:28" s="8" customFormat="1" ht="18.75" customHeight="1" thickTop="1">
      <c r="B38" s="103" t="s">
        <v>70</v>
      </c>
      <c r="C38" s="103"/>
      <c r="D38" s="31" t="s">
        <v>14</v>
      </c>
      <c r="E38" s="32">
        <f t="shared" si="0"/>
        <v>6841</v>
      </c>
      <c r="F38" s="33">
        <f t="shared" si="1"/>
        <v>44</v>
      </c>
      <c r="G38" s="45">
        <v>32</v>
      </c>
      <c r="H38" s="45">
        <v>10</v>
      </c>
      <c r="I38" s="45">
        <v>2</v>
      </c>
      <c r="J38" s="46">
        <v>5</v>
      </c>
      <c r="K38" s="45">
        <v>5</v>
      </c>
      <c r="L38" s="45">
        <v>0</v>
      </c>
      <c r="M38" s="47"/>
      <c r="N38" s="48">
        <f aca="true" t="shared" si="7" ref="N38:N43">SUM(O38:P38)</f>
        <v>141</v>
      </c>
      <c r="O38" s="49">
        <v>136</v>
      </c>
      <c r="P38" s="49">
        <v>5</v>
      </c>
      <c r="Q38" s="48">
        <f aca="true" t="shared" si="8" ref="Q38:Q43">SUM(R38:S38)</f>
        <v>6651</v>
      </c>
      <c r="R38" s="49">
        <v>3163</v>
      </c>
      <c r="S38" s="49">
        <v>3488</v>
      </c>
      <c r="T38" s="133" t="s">
        <v>56</v>
      </c>
      <c r="U38" s="134"/>
      <c r="V38" s="134"/>
      <c r="W38" s="104" t="s">
        <v>70</v>
      </c>
      <c r="X38" s="19">
        <f t="shared" si="2"/>
        <v>0</v>
      </c>
      <c r="Y38" s="19">
        <f t="shared" si="3"/>
        <v>0</v>
      </c>
      <c r="Z38" s="19">
        <f t="shared" si="4"/>
        <v>0</v>
      </c>
      <c r="AA38" s="19">
        <f t="shared" si="5"/>
        <v>0</v>
      </c>
      <c r="AB38" s="19">
        <f t="shared" si="6"/>
        <v>0</v>
      </c>
    </row>
    <row r="39" spans="2:28" s="8" customFormat="1" ht="18.75" customHeight="1">
      <c r="B39" s="104"/>
      <c r="C39" s="104"/>
      <c r="D39" s="37" t="s">
        <v>15</v>
      </c>
      <c r="E39" s="17">
        <f t="shared" si="0"/>
        <v>7428</v>
      </c>
      <c r="F39" s="21">
        <f t="shared" si="1"/>
        <v>43</v>
      </c>
      <c r="G39" s="49">
        <v>28</v>
      </c>
      <c r="H39" s="49">
        <v>15</v>
      </c>
      <c r="I39" s="49">
        <v>0</v>
      </c>
      <c r="J39" s="48">
        <v>9</v>
      </c>
      <c r="K39" s="49">
        <v>8</v>
      </c>
      <c r="L39" s="49">
        <v>1</v>
      </c>
      <c r="M39" s="47"/>
      <c r="N39" s="48">
        <f t="shared" si="7"/>
        <v>114</v>
      </c>
      <c r="O39" s="49">
        <v>106</v>
      </c>
      <c r="P39" s="49">
        <v>8</v>
      </c>
      <c r="Q39" s="48">
        <f t="shared" si="8"/>
        <v>7262</v>
      </c>
      <c r="R39" s="49">
        <v>2845</v>
      </c>
      <c r="S39" s="49">
        <v>4417</v>
      </c>
      <c r="T39" s="133" t="s">
        <v>57</v>
      </c>
      <c r="U39" s="134"/>
      <c r="V39" s="134"/>
      <c r="W39" s="104"/>
      <c r="X39" s="19">
        <f t="shared" si="2"/>
        <v>0</v>
      </c>
      <c r="Y39" s="19">
        <f t="shared" si="3"/>
        <v>0</v>
      </c>
      <c r="Z39" s="19">
        <f t="shared" si="4"/>
        <v>0</v>
      </c>
      <c r="AA39" s="19">
        <f t="shared" si="5"/>
        <v>0</v>
      </c>
      <c r="AB39" s="19">
        <f t="shared" si="6"/>
        <v>0</v>
      </c>
    </row>
    <row r="40" spans="2:28" s="8" customFormat="1" ht="18.75" customHeight="1">
      <c r="B40" s="104"/>
      <c r="C40" s="104"/>
      <c r="D40" s="37" t="s">
        <v>16</v>
      </c>
      <c r="E40" s="17">
        <f t="shared" si="0"/>
        <v>498</v>
      </c>
      <c r="F40" s="21">
        <f t="shared" si="1"/>
        <v>7</v>
      </c>
      <c r="G40" s="49">
        <v>6</v>
      </c>
      <c r="H40" s="49">
        <v>1</v>
      </c>
      <c r="I40" s="49">
        <v>0</v>
      </c>
      <c r="J40" s="48">
        <v>0</v>
      </c>
      <c r="K40" s="49">
        <v>0</v>
      </c>
      <c r="L40" s="49">
        <v>0</v>
      </c>
      <c r="M40" s="47"/>
      <c r="N40" s="48">
        <f t="shared" si="7"/>
        <v>8</v>
      </c>
      <c r="O40" s="49">
        <v>8</v>
      </c>
      <c r="P40" s="49">
        <v>0</v>
      </c>
      <c r="Q40" s="48">
        <f t="shared" si="8"/>
        <v>483</v>
      </c>
      <c r="R40" s="49">
        <v>99</v>
      </c>
      <c r="S40" s="49">
        <v>384</v>
      </c>
      <c r="T40" s="133" t="s">
        <v>58</v>
      </c>
      <c r="U40" s="134"/>
      <c r="V40" s="134"/>
      <c r="W40" s="104"/>
      <c r="X40" s="19">
        <f t="shared" si="2"/>
        <v>0</v>
      </c>
      <c r="Y40" s="19">
        <f t="shared" si="3"/>
        <v>0</v>
      </c>
      <c r="Z40" s="19">
        <f t="shared" si="4"/>
        <v>0</v>
      </c>
      <c r="AA40" s="19">
        <f t="shared" si="5"/>
        <v>0</v>
      </c>
      <c r="AB40" s="19">
        <f t="shared" si="6"/>
        <v>0</v>
      </c>
    </row>
    <row r="41" spans="2:28" s="8" customFormat="1" ht="18.75" customHeight="1">
      <c r="B41" s="104"/>
      <c r="C41" s="104"/>
      <c r="D41" s="37" t="s">
        <v>17</v>
      </c>
      <c r="E41" s="17">
        <f t="shared" si="0"/>
        <v>391</v>
      </c>
      <c r="F41" s="21">
        <f t="shared" si="1"/>
        <v>7</v>
      </c>
      <c r="G41" s="49">
        <v>3</v>
      </c>
      <c r="H41" s="49">
        <v>4</v>
      </c>
      <c r="I41" s="49">
        <v>0</v>
      </c>
      <c r="J41" s="48">
        <v>0</v>
      </c>
      <c r="K41" s="49">
        <v>0</v>
      </c>
      <c r="L41" s="49">
        <v>0</v>
      </c>
      <c r="M41" s="47"/>
      <c r="N41" s="48">
        <f t="shared" si="7"/>
        <v>10</v>
      </c>
      <c r="O41" s="49">
        <v>10</v>
      </c>
      <c r="P41" s="49">
        <v>0</v>
      </c>
      <c r="Q41" s="48">
        <f t="shared" si="8"/>
        <v>374</v>
      </c>
      <c r="R41" s="49">
        <v>126</v>
      </c>
      <c r="S41" s="49">
        <v>248</v>
      </c>
      <c r="T41" s="133" t="s">
        <v>59</v>
      </c>
      <c r="U41" s="134"/>
      <c r="V41" s="134"/>
      <c r="W41" s="104"/>
      <c r="X41" s="19">
        <f t="shared" si="2"/>
        <v>0</v>
      </c>
      <c r="Y41" s="19">
        <f t="shared" si="3"/>
        <v>0</v>
      </c>
      <c r="Z41" s="19">
        <f t="shared" si="4"/>
        <v>0</v>
      </c>
      <c r="AA41" s="19">
        <f t="shared" si="5"/>
        <v>0</v>
      </c>
      <c r="AB41" s="19">
        <f t="shared" si="6"/>
        <v>0</v>
      </c>
    </row>
    <row r="42" spans="2:28" s="8" customFormat="1" ht="18.75" customHeight="1">
      <c r="B42" s="104"/>
      <c r="C42" s="104"/>
      <c r="D42" s="37" t="s">
        <v>18</v>
      </c>
      <c r="E42" s="17">
        <f t="shared" si="0"/>
        <v>1077</v>
      </c>
      <c r="F42" s="21">
        <f t="shared" si="1"/>
        <v>24</v>
      </c>
      <c r="G42" s="49">
        <v>18</v>
      </c>
      <c r="H42" s="49">
        <v>6</v>
      </c>
      <c r="I42" s="49">
        <v>0</v>
      </c>
      <c r="J42" s="48">
        <v>8</v>
      </c>
      <c r="K42" s="49">
        <v>5</v>
      </c>
      <c r="L42" s="49">
        <v>3</v>
      </c>
      <c r="M42" s="47"/>
      <c r="N42" s="48">
        <f t="shared" si="7"/>
        <v>90</v>
      </c>
      <c r="O42" s="49">
        <v>87</v>
      </c>
      <c r="P42" s="49">
        <v>3</v>
      </c>
      <c r="Q42" s="48">
        <f t="shared" si="8"/>
        <v>955</v>
      </c>
      <c r="R42" s="49">
        <v>613</v>
      </c>
      <c r="S42" s="49">
        <v>342</v>
      </c>
      <c r="T42" s="133" t="s">
        <v>60</v>
      </c>
      <c r="U42" s="134"/>
      <c r="V42" s="134"/>
      <c r="W42" s="104"/>
      <c r="X42" s="19">
        <f t="shared" si="2"/>
        <v>0</v>
      </c>
      <c r="Y42" s="19">
        <f t="shared" si="3"/>
        <v>0</v>
      </c>
      <c r="Z42" s="19">
        <f t="shared" si="4"/>
        <v>0</v>
      </c>
      <c r="AA42" s="19">
        <f t="shared" si="5"/>
        <v>0</v>
      </c>
      <c r="AB42" s="19">
        <f t="shared" si="6"/>
        <v>0</v>
      </c>
    </row>
    <row r="43" spans="2:28" s="8" customFormat="1" ht="18.75" customHeight="1" thickBot="1">
      <c r="B43" s="106"/>
      <c r="C43" s="106"/>
      <c r="D43" s="50" t="s">
        <v>19</v>
      </c>
      <c r="E43" s="51">
        <f t="shared" si="0"/>
        <v>2281</v>
      </c>
      <c r="F43" s="52">
        <f t="shared" si="1"/>
        <v>68</v>
      </c>
      <c r="G43" s="53">
        <v>53</v>
      </c>
      <c r="H43" s="53">
        <v>14</v>
      </c>
      <c r="I43" s="53">
        <v>1</v>
      </c>
      <c r="J43" s="54">
        <v>22</v>
      </c>
      <c r="K43" s="53">
        <v>21</v>
      </c>
      <c r="L43" s="53">
        <v>1</v>
      </c>
      <c r="M43" s="47"/>
      <c r="N43" s="48">
        <f t="shared" si="7"/>
        <v>211</v>
      </c>
      <c r="O43" s="49">
        <v>198</v>
      </c>
      <c r="P43" s="49">
        <v>13</v>
      </c>
      <c r="Q43" s="48">
        <f t="shared" si="8"/>
        <v>1980</v>
      </c>
      <c r="R43" s="49">
        <v>1196</v>
      </c>
      <c r="S43" s="49">
        <v>784</v>
      </c>
      <c r="T43" s="137" t="s">
        <v>19</v>
      </c>
      <c r="U43" s="138"/>
      <c r="V43" s="138"/>
      <c r="W43" s="106"/>
      <c r="X43" s="19">
        <f t="shared" si="2"/>
        <v>0</v>
      </c>
      <c r="Y43" s="19">
        <f t="shared" si="3"/>
        <v>0</v>
      </c>
      <c r="Z43" s="19">
        <f t="shared" si="4"/>
        <v>0</v>
      </c>
      <c r="AA43" s="19">
        <f t="shared" si="5"/>
        <v>0</v>
      </c>
      <c r="AB43" s="19">
        <f t="shared" si="6"/>
        <v>0</v>
      </c>
    </row>
    <row r="44" spans="2:22" ht="24" customHeight="1">
      <c r="B44" s="94" t="s">
        <v>0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55"/>
      <c r="N44" s="145" t="s">
        <v>79</v>
      </c>
      <c r="O44" s="145"/>
      <c r="P44" s="145"/>
      <c r="Q44" s="145"/>
      <c r="R44" s="145"/>
      <c r="S44" s="145"/>
      <c r="T44" s="145"/>
      <c r="V44" s="57"/>
    </row>
    <row r="45" spans="4:22" ht="12">
      <c r="D45" s="59"/>
      <c r="M45" s="60"/>
      <c r="N45" s="61"/>
      <c r="O45" s="59"/>
      <c r="P45" s="59"/>
      <c r="Q45" s="59"/>
      <c r="V45" s="57"/>
    </row>
    <row r="46" spans="4:22" ht="12">
      <c r="D46" s="62" t="s">
        <v>80</v>
      </c>
      <c r="E46" s="63"/>
      <c r="F46" s="64"/>
      <c r="G46" s="64"/>
      <c r="H46" s="64"/>
      <c r="I46" s="64"/>
      <c r="J46" s="64"/>
      <c r="K46" s="64"/>
      <c r="L46" s="64"/>
      <c r="M46" s="1"/>
      <c r="N46" s="64"/>
      <c r="O46" s="64"/>
      <c r="P46" s="64"/>
      <c r="Q46" s="64"/>
      <c r="R46" s="64"/>
      <c r="S46" s="64"/>
      <c r="V46" s="57"/>
    </row>
    <row r="47" spans="4:22" ht="12">
      <c r="D47" s="62" t="s">
        <v>81</v>
      </c>
      <c r="E47" s="65">
        <f aca="true" t="shared" si="9" ref="E47:L47">SUM(E8,E13,E19,E23,E27,E30)-E7</f>
        <v>0</v>
      </c>
      <c r="F47" s="65">
        <f t="shared" si="9"/>
        <v>0</v>
      </c>
      <c r="G47" s="65">
        <f t="shared" si="9"/>
        <v>0</v>
      </c>
      <c r="H47" s="65">
        <f t="shared" si="9"/>
        <v>0</v>
      </c>
      <c r="I47" s="65">
        <f t="shared" si="9"/>
        <v>0</v>
      </c>
      <c r="J47" s="65">
        <f t="shared" si="9"/>
        <v>0</v>
      </c>
      <c r="K47" s="65">
        <f t="shared" si="9"/>
        <v>0</v>
      </c>
      <c r="L47" s="65">
        <f t="shared" si="9"/>
        <v>0</v>
      </c>
      <c r="M47" s="1"/>
      <c r="N47" s="65">
        <f aca="true" t="shared" si="10" ref="N47:S47">SUM(N8,N13,N19,N23,N27,N30)-N7</f>
        <v>0</v>
      </c>
      <c r="O47" s="65">
        <f t="shared" si="10"/>
        <v>0</v>
      </c>
      <c r="P47" s="65">
        <f t="shared" si="10"/>
        <v>0</v>
      </c>
      <c r="Q47" s="65">
        <f t="shared" si="10"/>
        <v>0</v>
      </c>
      <c r="R47" s="65">
        <f t="shared" si="10"/>
        <v>0</v>
      </c>
      <c r="S47" s="65">
        <f t="shared" si="10"/>
        <v>0</v>
      </c>
      <c r="V47" s="57"/>
    </row>
    <row r="48" spans="4:22" ht="12">
      <c r="D48" s="62" t="s">
        <v>82</v>
      </c>
      <c r="E48" s="65">
        <f>SUM(E9:E12)-E8</f>
        <v>0</v>
      </c>
      <c r="F48" s="65">
        <f aca="true" t="shared" si="11" ref="F48:L48">SUM(F9:F12)-F8</f>
        <v>0</v>
      </c>
      <c r="G48" s="65">
        <f t="shared" si="11"/>
        <v>0</v>
      </c>
      <c r="H48" s="65">
        <f t="shared" si="11"/>
        <v>0</v>
      </c>
      <c r="I48" s="65">
        <f t="shared" si="11"/>
        <v>0</v>
      </c>
      <c r="J48" s="65">
        <f t="shared" si="11"/>
        <v>0</v>
      </c>
      <c r="K48" s="65">
        <f t="shared" si="11"/>
        <v>0</v>
      </c>
      <c r="L48" s="65">
        <f t="shared" si="11"/>
        <v>0</v>
      </c>
      <c r="N48" s="65">
        <f aca="true" t="shared" si="12" ref="N48:S48">SUM(N9:N12)-N8</f>
        <v>0</v>
      </c>
      <c r="O48" s="65">
        <f t="shared" si="12"/>
        <v>0</v>
      </c>
      <c r="P48" s="65">
        <f t="shared" si="12"/>
        <v>0</v>
      </c>
      <c r="Q48" s="65">
        <f t="shared" si="12"/>
        <v>0</v>
      </c>
      <c r="R48" s="65">
        <f t="shared" si="12"/>
        <v>0</v>
      </c>
      <c r="S48" s="65">
        <f t="shared" si="12"/>
        <v>0</v>
      </c>
      <c r="V48" s="57"/>
    </row>
    <row r="49" spans="4:22" ht="12">
      <c r="D49" s="62" t="s">
        <v>83</v>
      </c>
      <c r="E49" s="65">
        <f>SUM(E14:E18)-E13</f>
        <v>0</v>
      </c>
      <c r="F49" s="65">
        <f aca="true" t="shared" si="13" ref="F49:L49">SUM(F14:F18)-F13</f>
        <v>0</v>
      </c>
      <c r="G49" s="65">
        <f t="shared" si="13"/>
        <v>0</v>
      </c>
      <c r="H49" s="65">
        <f t="shared" si="13"/>
        <v>0</v>
      </c>
      <c r="I49" s="65">
        <f t="shared" si="13"/>
        <v>0</v>
      </c>
      <c r="J49" s="65">
        <f t="shared" si="13"/>
        <v>0</v>
      </c>
      <c r="K49" s="65">
        <f t="shared" si="13"/>
        <v>0</v>
      </c>
      <c r="L49" s="65">
        <f t="shared" si="13"/>
        <v>0</v>
      </c>
      <c r="N49" s="65">
        <f aca="true" t="shared" si="14" ref="N49:S49">SUM(N14:N18)-N13</f>
        <v>0</v>
      </c>
      <c r="O49" s="65">
        <f t="shared" si="14"/>
        <v>0</v>
      </c>
      <c r="P49" s="65">
        <f t="shared" si="14"/>
        <v>0</v>
      </c>
      <c r="Q49" s="65">
        <f t="shared" si="14"/>
        <v>0</v>
      </c>
      <c r="R49" s="65">
        <f t="shared" si="14"/>
        <v>0</v>
      </c>
      <c r="S49" s="65">
        <f t="shared" si="14"/>
        <v>0</v>
      </c>
      <c r="V49" s="57"/>
    </row>
    <row r="50" spans="4:22" ht="12">
      <c r="D50" s="62" t="s">
        <v>84</v>
      </c>
      <c r="E50" s="65">
        <f>SUM(E20:E22)-E19</f>
        <v>0</v>
      </c>
      <c r="F50" s="65">
        <f aca="true" t="shared" si="15" ref="F50:L50">SUM(F20:F22)-F19</f>
        <v>0</v>
      </c>
      <c r="G50" s="65">
        <f t="shared" si="15"/>
        <v>0</v>
      </c>
      <c r="H50" s="65">
        <f t="shared" si="15"/>
        <v>0</v>
      </c>
      <c r="I50" s="65">
        <f t="shared" si="15"/>
        <v>0</v>
      </c>
      <c r="J50" s="65">
        <f t="shared" si="15"/>
        <v>0</v>
      </c>
      <c r="K50" s="65">
        <f t="shared" si="15"/>
        <v>0</v>
      </c>
      <c r="L50" s="65">
        <f t="shared" si="15"/>
        <v>0</v>
      </c>
      <c r="N50" s="65">
        <f aca="true" t="shared" si="16" ref="N50:S50">SUM(N20:N22)-N19</f>
        <v>0</v>
      </c>
      <c r="O50" s="65">
        <f t="shared" si="16"/>
        <v>0</v>
      </c>
      <c r="P50" s="65">
        <f t="shared" si="16"/>
        <v>0</v>
      </c>
      <c r="Q50" s="65">
        <f t="shared" si="16"/>
        <v>0</v>
      </c>
      <c r="R50" s="65">
        <f t="shared" si="16"/>
        <v>0</v>
      </c>
      <c r="S50" s="65">
        <f t="shared" si="16"/>
        <v>0</v>
      </c>
      <c r="V50" s="57"/>
    </row>
    <row r="51" spans="4:22" ht="12">
      <c r="D51" s="62" t="s">
        <v>85</v>
      </c>
      <c r="E51" s="65">
        <f aca="true" t="shared" si="17" ref="E51:L51">SUM(E24:E26)-E23</f>
        <v>0</v>
      </c>
      <c r="F51" s="65">
        <f t="shared" si="17"/>
        <v>0</v>
      </c>
      <c r="G51" s="65">
        <f t="shared" si="17"/>
        <v>0</v>
      </c>
      <c r="H51" s="65">
        <f t="shared" si="17"/>
        <v>0</v>
      </c>
      <c r="I51" s="65">
        <f t="shared" si="17"/>
        <v>0</v>
      </c>
      <c r="J51" s="65">
        <f t="shared" si="17"/>
        <v>0</v>
      </c>
      <c r="K51" s="65">
        <f t="shared" si="17"/>
        <v>0</v>
      </c>
      <c r="L51" s="65">
        <f t="shared" si="17"/>
        <v>0</v>
      </c>
      <c r="N51" s="65">
        <f aca="true" t="shared" si="18" ref="N51:S51">SUM(N24:N26)-N23</f>
        <v>0</v>
      </c>
      <c r="O51" s="65">
        <f t="shared" si="18"/>
        <v>0</v>
      </c>
      <c r="P51" s="65">
        <f t="shared" si="18"/>
        <v>0</v>
      </c>
      <c r="Q51" s="65">
        <f t="shared" si="18"/>
        <v>0</v>
      </c>
      <c r="R51" s="65">
        <f t="shared" si="18"/>
        <v>0</v>
      </c>
      <c r="S51" s="65">
        <f t="shared" si="18"/>
        <v>0</v>
      </c>
      <c r="V51" s="57"/>
    </row>
    <row r="52" spans="4:22" ht="12">
      <c r="D52" s="62" t="s">
        <v>86</v>
      </c>
      <c r="E52" s="65">
        <f aca="true" t="shared" si="19" ref="E52:L52">SUM(E28:E29)-E27</f>
        <v>0</v>
      </c>
      <c r="F52" s="65">
        <f t="shared" si="19"/>
        <v>0</v>
      </c>
      <c r="G52" s="65">
        <f t="shared" si="19"/>
        <v>0</v>
      </c>
      <c r="H52" s="65">
        <f t="shared" si="19"/>
        <v>0</v>
      </c>
      <c r="I52" s="65">
        <f t="shared" si="19"/>
        <v>0</v>
      </c>
      <c r="J52" s="65">
        <f t="shared" si="19"/>
        <v>0</v>
      </c>
      <c r="K52" s="65">
        <f t="shared" si="19"/>
        <v>0</v>
      </c>
      <c r="L52" s="65">
        <f t="shared" si="19"/>
        <v>0</v>
      </c>
      <c r="N52" s="65">
        <f aca="true" t="shared" si="20" ref="N52:S52">SUM(N28:N29)-N27</f>
        <v>0</v>
      </c>
      <c r="O52" s="65">
        <f t="shared" si="20"/>
        <v>0</v>
      </c>
      <c r="P52" s="65">
        <f t="shared" si="20"/>
        <v>0</v>
      </c>
      <c r="Q52" s="65">
        <f t="shared" si="20"/>
        <v>0</v>
      </c>
      <c r="R52" s="65">
        <f t="shared" si="20"/>
        <v>0</v>
      </c>
      <c r="S52" s="65">
        <f t="shared" si="20"/>
        <v>0</v>
      </c>
      <c r="V52" s="57"/>
    </row>
    <row r="53" spans="4:22" ht="12">
      <c r="D53" s="66"/>
      <c r="E53" s="63"/>
      <c r="F53" s="63"/>
      <c r="G53" s="63"/>
      <c r="H53" s="63"/>
      <c r="I53" s="63"/>
      <c r="J53" s="63"/>
      <c r="K53" s="63"/>
      <c r="L53" s="63"/>
      <c r="N53" s="63"/>
      <c r="O53" s="63"/>
      <c r="P53" s="63"/>
      <c r="Q53" s="63"/>
      <c r="R53" s="63"/>
      <c r="S53" s="63"/>
      <c r="V53" s="57"/>
    </row>
    <row r="54" spans="4:22" ht="12">
      <c r="D54" s="62"/>
      <c r="E54" s="63"/>
      <c r="F54" s="63"/>
      <c r="G54" s="63"/>
      <c r="H54" s="63"/>
      <c r="I54" s="63"/>
      <c r="J54" s="63"/>
      <c r="K54" s="63"/>
      <c r="L54" s="63"/>
      <c r="N54" s="63"/>
      <c r="O54" s="63"/>
      <c r="P54" s="63"/>
      <c r="Q54" s="63"/>
      <c r="R54" s="63"/>
      <c r="S54" s="63"/>
      <c r="V54" s="57"/>
    </row>
    <row r="55" spans="4:22" ht="12">
      <c r="D55" s="62" t="s">
        <v>7</v>
      </c>
      <c r="E55" s="65">
        <f aca="true" t="shared" si="21" ref="E55:L55">SUM(E32:E37)-E7</f>
        <v>0</v>
      </c>
      <c r="F55" s="65">
        <f t="shared" si="21"/>
        <v>0</v>
      </c>
      <c r="G55" s="65">
        <f t="shared" si="21"/>
        <v>0</v>
      </c>
      <c r="H55" s="65">
        <f t="shared" si="21"/>
        <v>0</v>
      </c>
      <c r="I55" s="65">
        <f t="shared" si="21"/>
        <v>0</v>
      </c>
      <c r="J55" s="65">
        <f t="shared" si="21"/>
        <v>0</v>
      </c>
      <c r="K55" s="65">
        <f t="shared" si="21"/>
        <v>0</v>
      </c>
      <c r="L55" s="65">
        <f t="shared" si="21"/>
        <v>0</v>
      </c>
      <c r="N55" s="65">
        <f aca="true" t="shared" si="22" ref="N55:S55">SUM(N32:N37)-N7</f>
        <v>0</v>
      </c>
      <c r="O55" s="65">
        <f t="shared" si="22"/>
        <v>0</v>
      </c>
      <c r="P55" s="65">
        <f t="shared" si="22"/>
        <v>0</v>
      </c>
      <c r="Q55" s="65">
        <f t="shared" si="22"/>
        <v>0</v>
      </c>
      <c r="R55" s="65">
        <f t="shared" si="22"/>
        <v>0</v>
      </c>
      <c r="S55" s="65">
        <f t="shared" si="22"/>
        <v>0</v>
      </c>
      <c r="V55" s="57"/>
    </row>
    <row r="56" spans="4:22" ht="12">
      <c r="D56" s="62" t="s">
        <v>87</v>
      </c>
      <c r="E56" s="65">
        <f aca="true" t="shared" si="23" ref="E56:L56">SUM(E38:E43)-E7</f>
        <v>0</v>
      </c>
      <c r="F56" s="65">
        <f t="shared" si="23"/>
        <v>0</v>
      </c>
      <c r="G56" s="65">
        <f t="shared" si="23"/>
        <v>0</v>
      </c>
      <c r="H56" s="65">
        <f t="shared" si="23"/>
        <v>0</v>
      </c>
      <c r="I56" s="65">
        <f t="shared" si="23"/>
        <v>0</v>
      </c>
      <c r="J56" s="65">
        <f t="shared" si="23"/>
        <v>0</v>
      </c>
      <c r="K56" s="65">
        <f t="shared" si="23"/>
        <v>0</v>
      </c>
      <c r="L56" s="65">
        <f t="shared" si="23"/>
        <v>0</v>
      </c>
      <c r="N56" s="65">
        <f aca="true" t="shared" si="24" ref="N56:S56">SUM(N38:N43)-N7</f>
        <v>0</v>
      </c>
      <c r="O56" s="65">
        <f t="shared" si="24"/>
        <v>0</v>
      </c>
      <c r="P56" s="65">
        <f t="shared" si="24"/>
        <v>0</v>
      </c>
      <c r="Q56" s="65">
        <f t="shared" si="24"/>
        <v>0</v>
      </c>
      <c r="R56" s="65">
        <f t="shared" si="24"/>
        <v>0</v>
      </c>
      <c r="S56" s="65">
        <f t="shared" si="24"/>
        <v>0</v>
      </c>
      <c r="V56" s="57"/>
    </row>
    <row r="57" ht="12">
      <c r="V57" s="57"/>
    </row>
    <row r="58" ht="12">
      <c r="V58" s="57"/>
    </row>
    <row r="59" ht="12">
      <c r="V59" s="57"/>
    </row>
    <row r="60" ht="12">
      <c r="V60" s="57"/>
    </row>
    <row r="61" ht="12">
      <c r="V61" s="57"/>
    </row>
    <row r="62" ht="12">
      <c r="V62" s="57"/>
    </row>
    <row r="63" ht="12">
      <c r="V63" s="57"/>
    </row>
  </sheetData>
  <sheetProtection/>
  <mergeCells count="72">
    <mergeCell ref="E2:K2"/>
    <mergeCell ref="O2:S2"/>
    <mergeCell ref="T38:V38"/>
    <mergeCell ref="W38:W43"/>
    <mergeCell ref="T39:V39"/>
    <mergeCell ref="T40:V40"/>
    <mergeCell ref="T41:V41"/>
    <mergeCell ref="T42:V42"/>
    <mergeCell ref="T43:V43"/>
    <mergeCell ref="V29:W29"/>
    <mergeCell ref="U30:W30"/>
    <mergeCell ref="V31:W31"/>
    <mergeCell ref="T32:V32"/>
    <mergeCell ref="W32:W37"/>
    <mergeCell ref="T33:V33"/>
    <mergeCell ref="T34:V34"/>
    <mergeCell ref="T35:V35"/>
    <mergeCell ref="T36:V36"/>
    <mergeCell ref="T37:V37"/>
    <mergeCell ref="U23:W23"/>
    <mergeCell ref="V24:W24"/>
    <mergeCell ref="V25:W25"/>
    <mergeCell ref="V26:W26"/>
    <mergeCell ref="U27:W27"/>
    <mergeCell ref="V28:W28"/>
    <mergeCell ref="V17:W17"/>
    <mergeCell ref="V18:W18"/>
    <mergeCell ref="U19:W19"/>
    <mergeCell ref="V20:W20"/>
    <mergeCell ref="V21:W21"/>
    <mergeCell ref="V22:W22"/>
    <mergeCell ref="V11:W11"/>
    <mergeCell ref="V12:W12"/>
    <mergeCell ref="U13:W13"/>
    <mergeCell ref="V14:W14"/>
    <mergeCell ref="V15:W15"/>
    <mergeCell ref="V16:W16"/>
    <mergeCell ref="S5:S6"/>
    <mergeCell ref="T7:W7"/>
    <mergeCell ref="U8:W8"/>
    <mergeCell ref="T4:W6"/>
    <mergeCell ref="V9:W9"/>
    <mergeCell ref="V10:W10"/>
    <mergeCell ref="I5:I6"/>
    <mergeCell ref="K5:K6"/>
    <mergeCell ref="L5:L6"/>
    <mergeCell ref="B32:C37"/>
    <mergeCell ref="B38:C43"/>
    <mergeCell ref="E4:E6"/>
    <mergeCell ref="G5:G6"/>
    <mergeCell ref="C19:D19"/>
    <mergeCell ref="J4:L4"/>
    <mergeCell ref="N4:P4"/>
    <mergeCell ref="Q4:S4"/>
    <mergeCell ref="B4:D6"/>
    <mergeCell ref="O5:O6"/>
    <mergeCell ref="P5:P6"/>
    <mergeCell ref="N5:N6"/>
    <mergeCell ref="Q5:Q6"/>
    <mergeCell ref="F4:I4"/>
    <mergeCell ref="R5:R6"/>
    <mergeCell ref="H5:H6"/>
    <mergeCell ref="N44:T44"/>
    <mergeCell ref="F5:F6"/>
    <mergeCell ref="J5:J6"/>
    <mergeCell ref="B44:L44"/>
    <mergeCell ref="B7:D7"/>
    <mergeCell ref="C8:D8"/>
    <mergeCell ref="C13:D13"/>
    <mergeCell ref="C23:D23"/>
    <mergeCell ref="C27:D27"/>
    <mergeCell ref="C30:D3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2022-07-28T02:31:34Z</dcterms:created>
  <dcterms:modified xsi:type="dcterms:W3CDTF">2022-07-28T02:31:34Z</dcterms:modified>
  <cp:category/>
  <cp:version/>
  <cp:contentType/>
  <cp:contentStatus/>
</cp:coreProperties>
</file>