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1"/>
  </bookViews>
  <sheets>
    <sheet name="01" sheetId="1" r:id="rId1"/>
    <sheet name="02" sheetId="2" r:id="rId2"/>
  </sheets>
  <definedNames>
    <definedName name="_xlnm.Print_Area" localSheetId="0">'01'!$B$2:$N$61,'01'!$P$2:$AC$61</definedName>
    <definedName name="_xlnm.Print_Area" localSheetId="1">'02'!$B$2:$M$61,'02'!$P$2:$AD$61</definedName>
  </definedNames>
  <calcPr fullCalcOnLoad="1"/>
</workbook>
</file>

<file path=xl/sharedStrings.xml><?xml version="1.0" encoding="utf-8"?>
<sst xmlns="http://schemas.openxmlformats.org/spreadsheetml/2006/main" count="343" uniqueCount="154">
  <si>
    <t>計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</si>
  <si>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</si>
  <si>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</si>
  <si>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</si>
  <si>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</si>
  <si>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</si>
  <si>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</si>
  <si>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</si>
  <si>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</si>
  <si>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</si>
  <si>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</si>
  <si>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</si>
  <si>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</si>
  <si>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</si>
  <si>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</si>
  <si>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</si>
  <si>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</si>
  <si>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</si>
  <si>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</si>
  <si>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</si>
  <si>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あっせん利得処罰法</t>
  </si>
  <si>
    <t>賭博開張等</t>
  </si>
  <si>
    <t>地域係</t>
  </si>
  <si>
    <t>その他の活動</t>
  </si>
  <si>
    <t>鉄道警察隊</t>
  </si>
  <si>
    <t>総　数</t>
  </si>
  <si>
    <t>交番（署所在地）所管区活動</t>
  </si>
  <si>
    <t>駐在所所管区活動</t>
  </si>
  <si>
    <t>警ら用無線自動車活動</t>
  </si>
  <si>
    <t>その他の地域警察活動</t>
  </si>
  <si>
    <t>地域警察活動以外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</si>
  <si>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</si>
  <si>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</si>
  <si>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</si>
  <si>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</si>
  <si>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</si>
  <si>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</si>
  <si>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</si>
  <si>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</si>
  <si>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</si>
  <si>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</si>
  <si>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</si>
  <si>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</si>
  <si>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</si>
  <si>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</si>
  <si>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</si>
  <si>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</si>
  <si>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</si>
  <si>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</si>
  <si>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</si>
  <si>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</si>
  <si>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</si>
  <si>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</si>
  <si>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</si>
  <si>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</si>
  <si>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</si>
  <si>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</si>
  <si>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</si>
  <si>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</si>
  <si>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</si>
  <si>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</si>
  <si>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</si>
  <si>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</si>
  <si>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 xml:space="preserve">  　　　　　被疑者特定の
　　　　　　　端緒を得た係
罪　種</t>
  </si>
  <si>
    <t>凶悪犯</t>
  </si>
  <si>
    <t>粗暴犯</t>
  </si>
  <si>
    <t>窃盗犯</t>
  </si>
  <si>
    <t>知能犯</t>
  </si>
  <si>
    <t>風俗犯</t>
  </si>
  <si>
    <t>その他の刑法犯</t>
  </si>
  <si>
    <t>端緒を得た係別　検挙人員</t>
  </si>
  <si>
    <t>被疑者特定の
端緒を得た係
　　　　　　　　　　罪  種</t>
  </si>
  <si>
    <t>検挙２２５</t>
  </si>
  <si>
    <t>検挙２２６</t>
  </si>
  <si>
    <t>計</t>
  </si>
  <si>
    <t>強行犯係</t>
  </si>
  <si>
    <t>盗犯係</t>
  </si>
  <si>
    <t>知能犯係</t>
  </si>
  <si>
    <t>暴力犯係</t>
  </si>
  <si>
    <t>鑑識係</t>
  </si>
  <si>
    <t>その他の係</t>
  </si>
  <si>
    <t>凶悪犯</t>
  </si>
  <si>
    <t>殺人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</si>
  <si>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</si>
  <si>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</si>
  <si>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</si>
  <si>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</si>
  <si>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</si>
  <si>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</si>
  <si>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</si>
  <si>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</si>
  <si>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</si>
  <si>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</si>
  <si>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</si>
  <si>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</si>
  <si>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</si>
  <si>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</si>
  <si>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</si>
  <si>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</si>
  <si>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</si>
  <si>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</si>
  <si>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</si>
  <si>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</si>
  <si>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</si>
  <si>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</si>
  <si>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うち)</t>
  </si>
  <si>
    <t>背任</t>
  </si>
  <si>
    <t>風俗犯</t>
  </si>
  <si>
    <t>賭博</t>
  </si>
  <si>
    <t>普通賭博</t>
  </si>
  <si>
    <t>常習賭博</t>
  </si>
  <si>
    <t>わいせつ</t>
  </si>
  <si>
    <t>うち)</t>
  </si>
  <si>
    <t>うち)</t>
  </si>
  <si>
    <t>うち)</t>
  </si>
  <si>
    <t>その他の刑法犯</t>
  </si>
  <si>
    <t>占有離脱物横領</t>
  </si>
  <si>
    <t>公務執行妨害</t>
  </si>
  <si>
    <t>うち)</t>
  </si>
  <si>
    <t>逮捕監禁</t>
  </si>
  <si>
    <t>うち)</t>
  </si>
  <si>
    <t>防犯・生活安全係</t>
  </si>
  <si>
    <t>少年係</t>
  </si>
  <si>
    <t>福祉犯係</t>
  </si>
  <si>
    <t>保安係</t>
  </si>
  <si>
    <t>　端緒を得た係別　検挙人員（つづき）</t>
  </si>
  <si>
    <t>交通部門の係</t>
  </si>
  <si>
    <t>29　罪種別　被疑者特定の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</si>
  <si>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</si>
  <si>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</si>
  <si>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</si>
  <si>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</si>
  <si>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</si>
  <si>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</si>
  <si>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</si>
  <si>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</si>
  <si>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</si>
  <si>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</si>
  <si>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</si>
  <si>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地域</t>
  </si>
  <si>
    <t>鉄警</t>
  </si>
  <si>
    <t>刑事</t>
  </si>
  <si>
    <t>生安</t>
  </si>
  <si>
    <t>略取誘拐・人身売買</t>
  </si>
  <si>
    <t>支払用カード偽造</t>
  </si>
  <si>
    <t xml:space="preserve">  　　　　　　　 被疑者特定の
　　　　　　　　　 端緒を得た係
罪　種</t>
  </si>
  <si>
    <t>被疑者特定の
端緒を得た係
　　　　　　　　　　　　罪  種</t>
  </si>
  <si>
    <t>警乗活動</t>
  </si>
  <si>
    <t>警備・公安係</t>
  </si>
  <si>
    <t>生活安全部門</t>
  </si>
  <si>
    <t>刑事部門</t>
  </si>
  <si>
    <t>組織犯罪対策部門</t>
  </si>
  <si>
    <t>国際捜査係</t>
  </si>
  <si>
    <t>薬物銃器対策係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</si>
</sst>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right"/>
    </xf>
    <xf numFmtId="176" fontId="7" fillId="0" borderId="16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distributed"/>
    </xf>
    <xf numFmtId="176" fontId="0" fillId="0" borderId="14" xfId="0" applyNumberFormat="1" applyFont="1" applyFill="1" applyBorder="1" applyAlignment="1" applyProtection="1">
      <alignment/>
      <protection locked="0"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14" xfId="0" applyNumberFormat="1" applyFont="1" applyFill="1" applyBorder="1" applyAlignment="1" applyProtection="1">
      <alignment/>
      <protection locked="0"/>
    </xf>
    <xf numFmtId="176" fontId="7" fillId="0" borderId="16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0" fontId="7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7" fillId="0" borderId="19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20" xfId="0" applyNumberFormat="1" applyFont="1" applyFill="1" applyBorder="1" applyAlignment="1" applyProtection="1">
      <alignment/>
      <protection locked="0"/>
    </xf>
    <xf numFmtId="176" fontId="7" fillId="0" borderId="21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176" fontId="7" fillId="0" borderId="23" xfId="0" applyNumberFormat="1" applyFont="1" applyFill="1" applyBorder="1" applyAlignment="1" applyProtection="1">
      <alignment/>
      <protection/>
    </xf>
    <xf numFmtId="176" fontId="7" fillId="0" borderId="24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/>
      <protection locked="0"/>
    </xf>
    <xf numFmtId="176" fontId="7" fillId="0" borderId="17" xfId="0" applyNumberFormat="1" applyFont="1" applyFill="1" applyBorder="1" applyAlignment="1" applyProtection="1">
      <alignment/>
      <protection locked="0"/>
    </xf>
    <xf numFmtId="176" fontId="0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5" xfId="0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 applyProtection="1">
      <alignment vertical="center" wrapText="1"/>
      <protection/>
    </xf>
    <xf numFmtId="0" fontId="0" fillId="0" borderId="27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distributed"/>
    </xf>
    <xf numFmtId="0" fontId="0" fillId="0" borderId="17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quotePrefix="1">
      <alignment horizontal="distributed"/>
    </xf>
    <xf numFmtId="0" fontId="0" fillId="0" borderId="17" xfId="0" applyFont="1" applyFill="1" applyBorder="1" applyAlignment="1" quotePrefix="1">
      <alignment horizontal="distributed"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30" xfId="0" applyFont="1" applyFill="1" applyBorder="1" applyAlignment="1" applyProtection="1">
      <alignment horizontal="distributed" vertical="center" wrapText="1"/>
      <protection/>
    </xf>
    <xf numFmtId="0" fontId="7" fillId="0" borderId="31" xfId="0" applyFont="1" applyFill="1" applyBorder="1" applyAlignment="1">
      <alignment horizontal="distributed"/>
    </xf>
    <xf numFmtId="0" fontId="7" fillId="0" borderId="23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>
      <alignment vertical="distributed" wrapText="1"/>
    </xf>
    <xf numFmtId="0" fontId="0" fillId="0" borderId="35" xfId="0" applyFont="1" applyFill="1" applyBorder="1" applyAlignment="1">
      <alignment vertical="distributed" wrapText="1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distributed"/>
    </xf>
    <xf numFmtId="0" fontId="9" fillId="0" borderId="17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distributed" vertical="center" wrapText="1"/>
      <protection/>
    </xf>
    <xf numFmtId="0" fontId="0" fillId="0" borderId="29" xfId="0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distributed" vertical="center" wrapText="1"/>
      <protection/>
    </xf>
    <xf numFmtId="0" fontId="0" fillId="0" borderId="39" xfId="0" applyFill="1" applyBorder="1" applyAlignment="1" applyProtection="1">
      <alignment horizontal="distributed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vertical="distributed" wrapText="1"/>
    </xf>
    <xf numFmtId="0" fontId="0" fillId="0" borderId="29" xfId="0" applyFill="1" applyBorder="1" applyAlignment="1" applyProtection="1">
      <alignment horizontal="distributed" vertical="center" wrapText="1"/>
      <protection/>
    </xf>
    <xf numFmtId="0" fontId="0" fillId="0" borderId="25" xfId="0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77"/>
  <sheetViews>
    <sheetView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IV16384"/>
    </sheetView>
  </sheetViews>
  <sheetFormatPr defaultColWidth="9.125" defaultRowHeight="12.75"/>
  <cols>
    <col min="1" max="6" width="2.625" style="1" customWidth="1"/>
    <col min="7" max="7" width="15.50390625" style="1" customWidth="1"/>
    <col min="8" max="8" width="9.625" style="2" customWidth="1"/>
    <col min="9" max="10" width="10.625" style="2" customWidth="1"/>
    <col min="11" max="11" width="9.375" style="2" customWidth="1"/>
    <col min="12" max="12" width="9.625" style="2" customWidth="1"/>
    <col min="13" max="13" width="9.375" style="2" customWidth="1"/>
    <col min="14" max="14" width="8.00390625" style="2" customWidth="1"/>
    <col min="15" max="15" width="8.00390625" style="3" customWidth="1"/>
    <col min="16" max="23" width="7.875" style="2" customWidth="1"/>
    <col min="24" max="28" width="2.625" style="1" customWidth="1"/>
    <col min="29" max="29" width="15.50390625" style="1" customWidth="1"/>
    <col min="30" max="16384" width="9.125" style="2" customWidth="1"/>
  </cols>
  <sheetData>
    <row r="1" spans="2:16" ht="12">
      <c r="B1" s="1" t="s">
        <v>72</v>
      </c>
      <c r="P1" s="2" t="s">
        <v>73</v>
      </c>
    </row>
    <row r="2" spans="1:29" s="6" customFormat="1" ht="14.25">
      <c r="A2" s="4"/>
      <c r="B2" s="5"/>
      <c r="C2" s="5"/>
      <c r="D2" s="5"/>
      <c r="E2" s="5"/>
      <c r="F2" s="5"/>
      <c r="G2" s="5"/>
      <c r="H2" s="92" t="s">
        <v>127</v>
      </c>
      <c r="I2" s="92"/>
      <c r="J2" s="92"/>
      <c r="K2" s="92"/>
      <c r="L2" s="92"/>
      <c r="M2" s="92"/>
      <c r="N2" s="5"/>
      <c r="O2" s="5"/>
      <c r="P2" s="5"/>
      <c r="Q2" s="92" t="s">
        <v>70</v>
      </c>
      <c r="R2" s="92"/>
      <c r="S2" s="92"/>
      <c r="T2" s="92"/>
      <c r="U2" s="92"/>
      <c r="V2" s="92"/>
      <c r="W2" s="92"/>
      <c r="X2" s="5"/>
      <c r="Y2" s="5"/>
      <c r="Z2" s="5"/>
      <c r="AA2" s="5"/>
      <c r="AB2" s="5"/>
      <c r="AC2" s="5"/>
    </row>
    <row r="3" spans="8:23" ht="12" thickBot="1">
      <c r="H3" s="7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</row>
    <row r="4" spans="2:34" s="8" customFormat="1" ht="12.75" customHeight="1">
      <c r="B4" s="67" t="s">
        <v>63</v>
      </c>
      <c r="C4" s="67"/>
      <c r="D4" s="67"/>
      <c r="E4" s="67"/>
      <c r="F4" s="67"/>
      <c r="G4" s="68"/>
      <c r="H4" s="93" t="s">
        <v>25</v>
      </c>
      <c r="I4" s="76" t="s">
        <v>22</v>
      </c>
      <c r="J4" s="77"/>
      <c r="K4" s="77"/>
      <c r="L4" s="77"/>
      <c r="M4" s="77"/>
      <c r="N4" s="77"/>
      <c r="O4" s="9"/>
      <c r="P4" s="77" t="s">
        <v>24</v>
      </c>
      <c r="Q4" s="77"/>
      <c r="R4" s="95"/>
      <c r="S4" s="96" t="s">
        <v>151</v>
      </c>
      <c r="T4" s="97"/>
      <c r="U4" s="97"/>
      <c r="V4" s="97"/>
      <c r="W4" s="98"/>
      <c r="X4" s="83" t="s">
        <v>71</v>
      </c>
      <c r="Y4" s="84"/>
      <c r="Z4" s="84"/>
      <c r="AA4" s="84"/>
      <c r="AB4" s="84"/>
      <c r="AC4" s="84"/>
      <c r="AD4" s="10" t="s">
        <v>128</v>
      </c>
      <c r="AE4" s="10"/>
      <c r="AF4" s="10"/>
      <c r="AG4" s="10"/>
      <c r="AH4" s="10"/>
    </row>
    <row r="5" spans="1:34" s="8" customFormat="1" ht="48">
      <c r="A5" s="11"/>
      <c r="B5" s="69"/>
      <c r="C5" s="69"/>
      <c r="D5" s="69"/>
      <c r="E5" s="69"/>
      <c r="F5" s="69"/>
      <c r="G5" s="70"/>
      <c r="H5" s="94"/>
      <c r="I5" s="12" t="s">
        <v>0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4"/>
      <c r="P5" s="15" t="s">
        <v>0</v>
      </c>
      <c r="Q5" s="16" t="s">
        <v>147</v>
      </c>
      <c r="R5" s="17" t="s">
        <v>23</v>
      </c>
      <c r="S5" s="18" t="s">
        <v>74</v>
      </c>
      <c r="T5" s="19" t="s">
        <v>78</v>
      </c>
      <c r="U5" s="19" t="s">
        <v>152</v>
      </c>
      <c r="V5" s="19" t="s">
        <v>153</v>
      </c>
      <c r="W5" s="18" t="s">
        <v>80</v>
      </c>
      <c r="X5" s="85"/>
      <c r="Y5" s="86"/>
      <c r="Z5" s="86"/>
      <c r="AA5" s="86"/>
      <c r="AB5" s="86"/>
      <c r="AC5" s="86"/>
      <c r="AD5" s="10" t="s">
        <v>138</v>
      </c>
      <c r="AE5" s="10" t="s">
        <v>139</v>
      </c>
      <c r="AF5" s="10" t="s">
        <v>140</v>
      </c>
      <c r="AG5" s="10" t="s">
        <v>141</v>
      </c>
      <c r="AH5" s="10" t="s">
        <v>142</v>
      </c>
    </row>
    <row r="6" spans="2:34" s="20" customFormat="1" ht="15" customHeight="1">
      <c r="B6" s="78" t="s">
        <v>19</v>
      </c>
      <c r="C6" s="78"/>
      <c r="D6" s="78"/>
      <c r="E6" s="78"/>
      <c r="F6" s="78"/>
      <c r="G6" s="79"/>
      <c r="H6" s="21">
        <f>SUM(J6:N6,Q6:R6,T6:W6,'02'!I6:N6,'02'!Q6:X6)</f>
        <v>332888</v>
      </c>
      <c r="I6" s="21">
        <f>SUM(J6:N6)</f>
        <v>282512</v>
      </c>
      <c r="J6" s="21">
        <v>211619</v>
      </c>
      <c r="K6" s="21">
        <v>7907</v>
      </c>
      <c r="L6" s="21">
        <v>56871</v>
      </c>
      <c r="M6" s="21">
        <v>5273</v>
      </c>
      <c r="N6" s="22">
        <v>842</v>
      </c>
      <c r="O6" s="23"/>
      <c r="P6" s="23">
        <f>SUM(Q6:R6)</f>
        <v>1765</v>
      </c>
      <c r="Q6" s="21">
        <v>194</v>
      </c>
      <c r="R6" s="21">
        <v>1571</v>
      </c>
      <c r="S6" s="21">
        <f>SUM(T6:W6)</f>
        <v>5614</v>
      </c>
      <c r="T6" s="21">
        <v>4694</v>
      </c>
      <c r="U6" s="21">
        <v>407</v>
      </c>
      <c r="V6" s="21">
        <v>114</v>
      </c>
      <c r="W6" s="21">
        <v>399</v>
      </c>
      <c r="X6" s="64" t="s">
        <v>19</v>
      </c>
      <c r="Y6" s="65"/>
      <c r="Z6" s="65"/>
      <c r="AA6" s="65"/>
      <c r="AB6" s="65"/>
      <c r="AC6" s="65"/>
      <c r="AD6" s="26" t="e">
        <f>SUM(I6,P6,#REF!,S6,'02'!H6,'02'!P6:X6)-H6</f>
        <v>#REF!</v>
      </c>
      <c r="AE6" s="26">
        <f>SUM(J6:N6)-I6</f>
        <v>0</v>
      </c>
      <c r="AF6" s="26">
        <f>SUM(Q6:R6)-P6</f>
        <v>0</v>
      </c>
      <c r="AG6" s="26">
        <f aca="true" t="shared" si="0" ref="AG6:AG37">SUM(T6:W6)-S6</f>
        <v>0</v>
      </c>
      <c r="AH6" s="26">
        <f>SUM('02'!I6:N6)-'02'!H6</f>
        <v>0</v>
      </c>
    </row>
    <row r="7" spans="2:34" s="20" customFormat="1" ht="15" customHeight="1">
      <c r="B7" s="25"/>
      <c r="C7" s="65" t="s">
        <v>64</v>
      </c>
      <c r="D7" s="65"/>
      <c r="E7" s="65"/>
      <c r="F7" s="65"/>
      <c r="G7" s="72"/>
      <c r="H7" s="21">
        <f>SUM(J7:N7,Q7:R7,T7:W7,'02'!I7:N7,'02'!Q7:X7)</f>
        <v>5654</v>
      </c>
      <c r="I7" s="21">
        <f aca="true" t="shared" si="1" ref="I7:I61">SUM(J7:N7)</f>
        <v>2596</v>
      </c>
      <c r="J7" s="21">
        <v>1567</v>
      </c>
      <c r="K7" s="21">
        <v>96</v>
      </c>
      <c r="L7" s="21">
        <v>812</v>
      </c>
      <c r="M7" s="21">
        <v>87</v>
      </c>
      <c r="N7" s="27">
        <v>34</v>
      </c>
      <c r="O7" s="23"/>
      <c r="P7" s="23">
        <f aca="true" t="shared" si="2" ref="P7:P61">SUM(Q7:R7)</f>
        <v>0</v>
      </c>
      <c r="Q7" s="21">
        <v>0</v>
      </c>
      <c r="R7" s="21">
        <v>0</v>
      </c>
      <c r="S7" s="21">
        <f aca="true" t="shared" si="3" ref="S7:S61">SUM(T7:W7)</f>
        <v>272</v>
      </c>
      <c r="T7" s="21">
        <v>217</v>
      </c>
      <c r="U7" s="21">
        <v>33</v>
      </c>
      <c r="V7" s="21">
        <v>6</v>
      </c>
      <c r="W7" s="21">
        <v>16</v>
      </c>
      <c r="X7" s="24"/>
      <c r="Y7" s="65" t="s">
        <v>64</v>
      </c>
      <c r="Z7" s="65"/>
      <c r="AA7" s="65"/>
      <c r="AB7" s="65"/>
      <c r="AC7" s="65"/>
      <c r="AD7" s="26" t="e">
        <f>SUM(I7,P7,#REF!,S7,'02'!H7,'02'!P7:X7)-H7</f>
        <v>#REF!</v>
      </c>
      <c r="AE7" s="26">
        <f aca="true" t="shared" si="4" ref="AE7:AE61">SUM(J7:N7)-I7</f>
        <v>0</v>
      </c>
      <c r="AF7" s="26">
        <f aca="true" t="shared" si="5" ref="AF7:AF61">SUM(Q7:R7)-P7</f>
        <v>0</v>
      </c>
      <c r="AG7" s="26">
        <f t="shared" si="0"/>
        <v>0</v>
      </c>
      <c r="AH7" s="26">
        <f>SUM('02'!I7:N7)-'02'!H7</f>
        <v>0</v>
      </c>
    </row>
    <row r="8" spans="2:34" s="28" customFormat="1" ht="12" customHeight="1">
      <c r="B8" s="29"/>
      <c r="C8" s="29"/>
      <c r="D8" s="62" t="s">
        <v>62</v>
      </c>
      <c r="E8" s="62"/>
      <c r="F8" s="62"/>
      <c r="G8" s="63"/>
      <c r="H8" s="21">
        <f>SUM(J8:N8,Q8:R8,T8:W8,'02'!I8:N8,'02'!Q8:X8)</f>
        <v>1036</v>
      </c>
      <c r="I8" s="21">
        <f t="shared" si="1"/>
        <v>536</v>
      </c>
      <c r="J8" s="31">
        <v>286</v>
      </c>
      <c r="K8" s="31">
        <v>17</v>
      </c>
      <c r="L8" s="31">
        <v>215</v>
      </c>
      <c r="M8" s="31">
        <v>11</v>
      </c>
      <c r="N8" s="32">
        <v>7</v>
      </c>
      <c r="O8" s="33"/>
      <c r="P8" s="23">
        <f t="shared" si="2"/>
        <v>0</v>
      </c>
      <c r="Q8" s="31">
        <v>0</v>
      </c>
      <c r="R8" s="31">
        <v>0</v>
      </c>
      <c r="S8" s="21">
        <f t="shared" si="3"/>
        <v>107</v>
      </c>
      <c r="T8" s="31">
        <v>96</v>
      </c>
      <c r="U8" s="31">
        <v>5</v>
      </c>
      <c r="V8" s="31">
        <v>1</v>
      </c>
      <c r="W8" s="31">
        <v>5</v>
      </c>
      <c r="X8" s="34"/>
      <c r="Y8" s="29"/>
      <c r="Z8" s="62" t="s">
        <v>62</v>
      </c>
      <c r="AA8" s="62"/>
      <c r="AB8" s="62"/>
      <c r="AC8" s="62"/>
      <c r="AD8" s="26" t="e">
        <f>SUM(I8,P8,#REF!,S8,'02'!H8,'02'!P8:X8)-H8</f>
        <v>#REF!</v>
      </c>
      <c r="AE8" s="26">
        <f t="shared" si="4"/>
        <v>0</v>
      </c>
      <c r="AF8" s="26">
        <f t="shared" si="5"/>
        <v>0</v>
      </c>
      <c r="AG8" s="26">
        <f t="shared" si="0"/>
        <v>0</v>
      </c>
      <c r="AH8" s="26">
        <f>SUM('02'!I8:N8)-'02'!H8</f>
        <v>0</v>
      </c>
    </row>
    <row r="9" spans="2:34" s="28" customFormat="1" ht="12" customHeight="1">
      <c r="B9" s="29"/>
      <c r="C9" s="29"/>
      <c r="D9" s="29"/>
      <c r="E9" s="62" t="s">
        <v>1</v>
      </c>
      <c r="F9" s="62"/>
      <c r="G9" s="63"/>
      <c r="H9" s="21">
        <f>SUM(J9:N9,Q9:R9,T9:W9,'02'!I9:N9,'02'!Q9:X9)</f>
        <v>991</v>
      </c>
      <c r="I9" s="21">
        <f t="shared" si="1"/>
        <v>519</v>
      </c>
      <c r="J9" s="35">
        <v>275</v>
      </c>
      <c r="K9" s="35">
        <v>17</v>
      </c>
      <c r="L9" s="35">
        <v>209</v>
      </c>
      <c r="M9" s="35">
        <v>11</v>
      </c>
      <c r="N9" s="36">
        <v>7</v>
      </c>
      <c r="O9" s="37"/>
      <c r="P9" s="23">
        <f t="shared" si="2"/>
        <v>0</v>
      </c>
      <c r="Q9" s="35">
        <v>0</v>
      </c>
      <c r="R9" s="35">
        <v>0</v>
      </c>
      <c r="S9" s="21">
        <f t="shared" si="3"/>
        <v>107</v>
      </c>
      <c r="T9" s="35">
        <v>96</v>
      </c>
      <c r="U9" s="35">
        <v>5</v>
      </c>
      <c r="V9" s="35">
        <v>1</v>
      </c>
      <c r="W9" s="35">
        <v>5</v>
      </c>
      <c r="X9" s="34"/>
      <c r="Y9" s="29"/>
      <c r="Z9" s="29"/>
      <c r="AA9" s="62" t="s">
        <v>1</v>
      </c>
      <c r="AB9" s="62"/>
      <c r="AC9" s="62"/>
      <c r="AD9" s="26" t="e">
        <f>SUM(I9,P9,#REF!,S9,'02'!H9,'02'!P9:X9)-H9</f>
        <v>#REF!</v>
      </c>
      <c r="AE9" s="26">
        <f t="shared" si="4"/>
        <v>0</v>
      </c>
      <c r="AF9" s="26">
        <f t="shared" si="5"/>
        <v>0</v>
      </c>
      <c r="AG9" s="26">
        <f t="shared" si="0"/>
        <v>0</v>
      </c>
      <c r="AH9" s="26">
        <f>SUM('02'!I9:N9)-'02'!H9</f>
        <v>0</v>
      </c>
    </row>
    <row r="10" spans="2:34" s="28" customFormat="1" ht="12" customHeight="1">
      <c r="B10" s="29"/>
      <c r="C10" s="29"/>
      <c r="D10" s="29"/>
      <c r="E10" s="80" t="s">
        <v>31</v>
      </c>
      <c r="F10" s="80"/>
      <c r="G10" s="81"/>
      <c r="H10" s="21">
        <f>SUM(J10:N10,Q10:R10,T10:W10,'02'!I10:N10,'02'!Q10:X10)</f>
        <v>12</v>
      </c>
      <c r="I10" s="21">
        <f t="shared" si="1"/>
        <v>1</v>
      </c>
      <c r="J10" s="35">
        <v>1</v>
      </c>
      <c r="K10" s="35">
        <v>0</v>
      </c>
      <c r="L10" s="35">
        <v>0</v>
      </c>
      <c r="M10" s="35">
        <v>0</v>
      </c>
      <c r="N10" s="36">
        <v>0</v>
      </c>
      <c r="O10" s="37"/>
      <c r="P10" s="23">
        <f t="shared" si="2"/>
        <v>0</v>
      </c>
      <c r="Q10" s="35">
        <v>0</v>
      </c>
      <c r="R10" s="35">
        <v>0</v>
      </c>
      <c r="S10" s="21">
        <f t="shared" si="3"/>
        <v>0</v>
      </c>
      <c r="T10" s="35">
        <v>0</v>
      </c>
      <c r="U10" s="35">
        <v>0</v>
      </c>
      <c r="V10" s="35">
        <v>0</v>
      </c>
      <c r="W10" s="35">
        <v>0</v>
      </c>
      <c r="X10" s="34"/>
      <c r="Y10" s="29"/>
      <c r="Z10" s="29"/>
      <c r="AA10" s="62" t="s">
        <v>31</v>
      </c>
      <c r="AB10" s="62"/>
      <c r="AC10" s="62"/>
      <c r="AD10" s="26" t="e">
        <f>SUM(I10,P10,#REF!,S10,'02'!H10,'02'!P10:X10)-H10</f>
        <v>#REF!</v>
      </c>
      <c r="AE10" s="26">
        <f t="shared" si="4"/>
        <v>0</v>
      </c>
      <c r="AF10" s="26">
        <f t="shared" si="5"/>
        <v>0</v>
      </c>
      <c r="AG10" s="26">
        <f t="shared" si="0"/>
        <v>0</v>
      </c>
      <c r="AH10" s="26">
        <f>SUM('02'!I10:N10)-'02'!H10</f>
        <v>0</v>
      </c>
    </row>
    <row r="11" spans="2:34" s="28" customFormat="1" ht="12" customHeight="1">
      <c r="B11" s="29"/>
      <c r="C11" s="29"/>
      <c r="D11" s="29"/>
      <c r="E11" s="62" t="s">
        <v>2</v>
      </c>
      <c r="F11" s="62"/>
      <c r="G11" s="63"/>
      <c r="H11" s="21">
        <f>SUM(J11:N11,Q11:R11,T11:W11,'02'!I11:N11,'02'!Q11:X11)</f>
        <v>15</v>
      </c>
      <c r="I11" s="21">
        <f t="shared" si="1"/>
        <v>9</v>
      </c>
      <c r="J11" s="35">
        <v>6</v>
      </c>
      <c r="K11" s="35">
        <v>0</v>
      </c>
      <c r="L11" s="35">
        <v>3</v>
      </c>
      <c r="M11" s="35">
        <v>0</v>
      </c>
      <c r="N11" s="36">
        <v>0</v>
      </c>
      <c r="O11" s="37"/>
      <c r="P11" s="23">
        <f t="shared" si="2"/>
        <v>0</v>
      </c>
      <c r="Q11" s="35">
        <v>0</v>
      </c>
      <c r="R11" s="35">
        <v>0</v>
      </c>
      <c r="S11" s="21">
        <f t="shared" si="3"/>
        <v>0</v>
      </c>
      <c r="T11" s="35">
        <v>0</v>
      </c>
      <c r="U11" s="35">
        <v>0</v>
      </c>
      <c r="V11" s="35">
        <v>0</v>
      </c>
      <c r="W11" s="35">
        <v>0</v>
      </c>
      <c r="X11" s="34"/>
      <c r="Y11" s="29"/>
      <c r="Z11" s="29"/>
      <c r="AA11" s="62" t="s">
        <v>2</v>
      </c>
      <c r="AB11" s="62"/>
      <c r="AC11" s="62"/>
      <c r="AD11" s="26" t="e">
        <f>SUM(I11,P11,#REF!,S11,'02'!H11,'02'!P11:X11)-H11</f>
        <v>#REF!</v>
      </c>
      <c r="AE11" s="26">
        <f t="shared" si="4"/>
        <v>0</v>
      </c>
      <c r="AF11" s="26">
        <f t="shared" si="5"/>
        <v>0</v>
      </c>
      <c r="AG11" s="26">
        <f t="shared" si="0"/>
        <v>0</v>
      </c>
      <c r="AH11" s="26">
        <f>SUM('02'!I11:N11)-'02'!H11</f>
        <v>0</v>
      </c>
    </row>
    <row r="12" spans="2:34" s="28" customFormat="1" ht="12" customHeight="1">
      <c r="B12" s="29"/>
      <c r="C12" s="29"/>
      <c r="D12" s="29"/>
      <c r="E12" s="62" t="s">
        <v>3</v>
      </c>
      <c r="F12" s="62"/>
      <c r="G12" s="63"/>
      <c r="H12" s="21">
        <f>SUM(J12:N12,Q12:R12,T12:W12,'02'!I12:N12,'02'!Q12:X12)</f>
        <v>18</v>
      </c>
      <c r="I12" s="21">
        <f t="shared" si="1"/>
        <v>7</v>
      </c>
      <c r="J12" s="35">
        <v>4</v>
      </c>
      <c r="K12" s="35">
        <v>0</v>
      </c>
      <c r="L12" s="35">
        <v>3</v>
      </c>
      <c r="M12" s="35">
        <v>0</v>
      </c>
      <c r="N12" s="36">
        <v>0</v>
      </c>
      <c r="O12" s="37"/>
      <c r="P12" s="23">
        <f t="shared" si="2"/>
        <v>0</v>
      </c>
      <c r="Q12" s="35">
        <v>0</v>
      </c>
      <c r="R12" s="35">
        <v>0</v>
      </c>
      <c r="S12" s="21">
        <f t="shared" si="3"/>
        <v>0</v>
      </c>
      <c r="T12" s="35">
        <v>0</v>
      </c>
      <c r="U12" s="35">
        <v>0</v>
      </c>
      <c r="V12" s="35">
        <v>0</v>
      </c>
      <c r="W12" s="35">
        <v>0</v>
      </c>
      <c r="X12" s="34"/>
      <c r="Y12" s="29"/>
      <c r="Z12" s="29"/>
      <c r="AA12" s="62" t="s">
        <v>3</v>
      </c>
      <c r="AB12" s="62"/>
      <c r="AC12" s="62"/>
      <c r="AD12" s="26" t="e">
        <f>SUM(I12,P12,#REF!,S12,'02'!H12,'02'!P12:X12)-H12</f>
        <v>#REF!</v>
      </c>
      <c r="AE12" s="26">
        <f t="shared" si="4"/>
        <v>0</v>
      </c>
      <c r="AF12" s="26">
        <f t="shared" si="5"/>
        <v>0</v>
      </c>
      <c r="AG12" s="26">
        <f t="shared" si="0"/>
        <v>0</v>
      </c>
      <c r="AH12" s="26">
        <f>SUM('02'!I12:N12)-'02'!H12</f>
        <v>0</v>
      </c>
    </row>
    <row r="13" spans="2:34" s="28" customFormat="1" ht="12" customHeight="1">
      <c r="B13" s="29"/>
      <c r="C13" s="29"/>
      <c r="D13" s="62" t="s">
        <v>32</v>
      </c>
      <c r="E13" s="62"/>
      <c r="F13" s="62"/>
      <c r="G13" s="63"/>
      <c r="H13" s="21">
        <f>SUM(J13:N13,Q13:R13,T13:W13,'02'!I13:N13,'02'!Q13:X13)</f>
        <v>3069</v>
      </c>
      <c r="I13" s="21">
        <f t="shared" si="1"/>
        <v>1488</v>
      </c>
      <c r="J13" s="31">
        <v>922</v>
      </c>
      <c r="K13" s="31">
        <v>45</v>
      </c>
      <c r="L13" s="31">
        <v>449</v>
      </c>
      <c r="M13" s="31">
        <v>53</v>
      </c>
      <c r="N13" s="32">
        <v>19</v>
      </c>
      <c r="O13" s="33"/>
      <c r="P13" s="23">
        <f t="shared" si="2"/>
        <v>0</v>
      </c>
      <c r="Q13" s="31">
        <v>0</v>
      </c>
      <c r="R13" s="31">
        <v>0</v>
      </c>
      <c r="S13" s="21">
        <f t="shared" si="3"/>
        <v>143</v>
      </c>
      <c r="T13" s="31">
        <v>100</v>
      </c>
      <c r="U13" s="31">
        <v>27</v>
      </c>
      <c r="V13" s="31">
        <v>5</v>
      </c>
      <c r="W13" s="31">
        <v>11</v>
      </c>
      <c r="X13" s="34"/>
      <c r="Y13" s="29"/>
      <c r="Z13" s="62" t="s">
        <v>32</v>
      </c>
      <c r="AA13" s="62"/>
      <c r="AB13" s="62"/>
      <c r="AC13" s="62"/>
      <c r="AD13" s="26" t="e">
        <f>SUM(I13,P13,#REF!,S13,'02'!H13,'02'!P13:X13)-H13</f>
        <v>#REF!</v>
      </c>
      <c r="AE13" s="26">
        <f t="shared" si="4"/>
        <v>0</v>
      </c>
      <c r="AF13" s="26">
        <f t="shared" si="5"/>
        <v>0</v>
      </c>
      <c r="AG13" s="26">
        <f t="shared" si="0"/>
        <v>0</v>
      </c>
      <c r="AH13" s="26">
        <f>SUM('02'!I13:N13)-'02'!H13</f>
        <v>0</v>
      </c>
    </row>
    <row r="14" spans="2:34" s="28" customFormat="1" ht="12" customHeight="1">
      <c r="B14" s="29"/>
      <c r="C14" s="29"/>
      <c r="D14" s="29"/>
      <c r="E14" s="62" t="s">
        <v>4</v>
      </c>
      <c r="F14" s="62"/>
      <c r="G14" s="63"/>
      <c r="H14" s="21">
        <f>SUM(J14:N14,Q14:R14,T14:W14,'02'!I14:N14,'02'!Q14:X14)</f>
        <v>97</v>
      </c>
      <c r="I14" s="21">
        <f t="shared" si="1"/>
        <v>9</v>
      </c>
      <c r="J14" s="35">
        <v>5</v>
      </c>
      <c r="K14" s="35">
        <v>0</v>
      </c>
      <c r="L14" s="35">
        <v>4</v>
      </c>
      <c r="M14" s="35">
        <v>0</v>
      </c>
      <c r="N14" s="36">
        <v>0</v>
      </c>
      <c r="O14" s="37"/>
      <c r="P14" s="23">
        <f t="shared" si="2"/>
        <v>0</v>
      </c>
      <c r="Q14" s="35">
        <v>0</v>
      </c>
      <c r="R14" s="35">
        <v>0</v>
      </c>
      <c r="S14" s="21">
        <f t="shared" si="3"/>
        <v>10</v>
      </c>
      <c r="T14" s="35">
        <v>8</v>
      </c>
      <c r="U14" s="35">
        <v>2</v>
      </c>
      <c r="V14" s="35">
        <v>0</v>
      </c>
      <c r="W14" s="35">
        <v>0</v>
      </c>
      <c r="X14" s="34"/>
      <c r="Y14" s="29"/>
      <c r="Z14" s="29"/>
      <c r="AA14" s="62" t="s">
        <v>4</v>
      </c>
      <c r="AB14" s="62"/>
      <c r="AC14" s="62"/>
      <c r="AD14" s="26" t="e">
        <f>SUM(I14,P14,#REF!,S14,'02'!H14,'02'!P14:X14)-H14</f>
        <v>#REF!</v>
      </c>
      <c r="AE14" s="26">
        <f t="shared" si="4"/>
        <v>0</v>
      </c>
      <c r="AF14" s="26">
        <f t="shared" si="5"/>
        <v>0</v>
      </c>
      <c r="AG14" s="26">
        <f t="shared" si="0"/>
        <v>0</v>
      </c>
      <c r="AH14" s="26">
        <f>SUM('02'!I14:N14)-'02'!H14</f>
        <v>0</v>
      </c>
    </row>
    <row r="15" spans="2:34" s="28" customFormat="1" ht="12" customHeight="1">
      <c r="B15" s="29"/>
      <c r="C15" s="29"/>
      <c r="D15" s="29"/>
      <c r="E15" s="62" t="s">
        <v>5</v>
      </c>
      <c r="F15" s="62"/>
      <c r="G15" s="63"/>
      <c r="H15" s="21">
        <f>SUM(J15:N15,Q15:R15,T15:W15,'02'!I15:N15,'02'!Q15:X15)</f>
        <v>1428</v>
      </c>
      <c r="I15" s="21">
        <f t="shared" si="1"/>
        <v>682</v>
      </c>
      <c r="J15" s="35">
        <v>431</v>
      </c>
      <c r="K15" s="35">
        <v>24</v>
      </c>
      <c r="L15" s="35">
        <v>193</v>
      </c>
      <c r="M15" s="35">
        <v>30</v>
      </c>
      <c r="N15" s="36">
        <v>4</v>
      </c>
      <c r="O15" s="37"/>
      <c r="P15" s="23">
        <f t="shared" si="2"/>
        <v>0</v>
      </c>
      <c r="Q15" s="35">
        <v>0</v>
      </c>
      <c r="R15" s="35">
        <v>0</v>
      </c>
      <c r="S15" s="21">
        <f t="shared" si="3"/>
        <v>67</v>
      </c>
      <c r="T15" s="35">
        <v>56</v>
      </c>
      <c r="U15" s="35">
        <v>9</v>
      </c>
      <c r="V15" s="35">
        <v>0</v>
      </c>
      <c r="W15" s="35">
        <v>2</v>
      </c>
      <c r="X15" s="34"/>
      <c r="Y15" s="29"/>
      <c r="Z15" s="29"/>
      <c r="AA15" s="62" t="s">
        <v>5</v>
      </c>
      <c r="AB15" s="62"/>
      <c r="AC15" s="62"/>
      <c r="AD15" s="26" t="e">
        <f>SUM(I15,P15,#REF!,S15,'02'!H15,'02'!P15:X15)-H15</f>
        <v>#REF!</v>
      </c>
      <c r="AE15" s="26">
        <f t="shared" si="4"/>
        <v>0</v>
      </c>
      <c r="AF15" s="26">
        <f t="shared" si="5"/>
        <v>0</v>
      </c>
      <c r="AG15" s="26">
        <f t="shared" si="0"/>
        <v>0</v>
      </c>
      <c r="AH15" s="26">
        <f>SUM('02'!I15:N15)-'02'!H15</f>
        <v>0</v>
      </c>
    </row>
    <row r="16" spans="2:34" s="28" customFormat="1" ht="12" customHeight="1">
      <c r="B16" s="29"/>
      <c r="C16" s="29"/>
      <c r="D16" s="29"/>
      <c r="E16" s="62" t="s">
        <v>6</v>
      </c>
      <c r="F16" s="62"/>
      <c r="G16" s="63"/>
      <c r="H16" s="21">
        <f>SUM(J16:N16,Q16:R16,T16:W16,'02'!I16:N16,'02'!Q16:X16)</f>
        <v>63</v>
      </c>
      <c r="I16" s="21">
        <f t="shared" si="1"/>
        <v>14</v>
      </c>
      <c r="J16" s="35">
        <v>8</v>
      </c>
      <c r="K16" s="35">
        <v>0</v>
      </c>
      <c r="L16" s="35">
        <v>4</v>
      </c>
      <c r="M16" s="35">
        <v>2</v>
      </c>
      <c r="N16" s="36">
        <v>0</v>
      </c>
      <c r="O16" s="37"/>
      <c r="P16" s="23">
        <f t="shared" si="2"/>
        <v>0</v>
      </c>
      <c r="Q16" s="35">
        <v>0</v>
      </c>
      <c r="R16" s="35">
        <v>0</v>
      </c>
      <c r="S16" s="21">
        <f t="shared" si="3"/>
        <v>1</v>
      </c>
      <c r="T16" s="35">
        <v>1</v>
      </c>
      <c r="U16" s="35">
        <v>0</v>
      </c>
      <c r="V16" s="35">
        <v>0</v>
      </c>
      <c r="W16" s="35">
        <v>0</v>
      </c>
      <c r="X16" s="34"/>
      <c r="Y16" s="29"/>
      <c r="Z16" s="29"/>
      <c r="AA16" s="62" t="s">
        <v>6</v>
      </c>
      <c r="AB16" s="62"/>
      <c r="AC16" s="62"/>
      <c r="AD16" s="26" t="e">
        <f>SUM(I16,P16,#REF!,S16,'02'!H16,'02'!P16:X16)-H16</f>
        <v>#REF!</v>
      </c>
      <c r="AE16" s="26">
        <f t="shared" si="4"/>
        <v>0</v>
      </c>
      <c r="AF16" s="26">
        <f t="shared" si="5"/>
        <v>0</v>
      </c>
      <c r="AG16" s="26">
        <f t="shared" si="0"/>
        <v>0</v>
      </c>
      <c r="AH16" s="26">
        <f>SUM('02'!I16:N16)-'02'!H16</f>
        <v>0</v>
      </c>
    </row>
    <row r="17" spans="2:34" s="28" customFormat="1" ht="12" customHeight="1">
      <c r="B17" s="29"/>
      <c r="C17" s="29"/>
      <c r="D17" s="29"/>
      <c r="E17" s="62" t="s">
        <v>7</v>
      </c>
      <c r="F17" s="62"/>
      <c r="G17" s="63"/>
      <c r="H17" s="21">
        <f>SUM(J17:N17,Q17:R17,T17:W17,'02'!I17:N17,'02'!Q17:X17)</f>
        <v>1481</v>
      </c>
      <c r="I17" s="21">
        <f t="shared" si="1"/>
        <v>783</v>
      </c>
      <c r="J17" s="35">
        <v>478</v>
      </c>
      <c r="K17" s="35">
        <v>21</v>
      </c>
      <c r="L17" s="35">
        <v>248</v>
      </c>
      <c r="M17" s="35">
        <v>21</v>
      </c>
      <c r="N17" s="36">
        <v>15</v>
      </c>
      <c r="O17" s="37"/>
      <c r="P17" s="23">
        <f t="shared" si="2"/>
        <v>0</v>
      </c>
      <c r="Q17" s="35">
        <v>0</v>
      </c>
      <c r="R17" s="35">
        <v>0</v>
      </c>
      <c r="S17" s="21">
        <f t="shared" si="3"/>
        <v>65</v>
      </c>
      <c r="T17" s="35">
        <v>35</v>
      </c>
      <c r="U17" s="35">
        <v>16</v>
      </c>
      <c r="V17" s="35">
        <v>5</v>
      </c>
      <c r="W17" s="35">
        <v>9</v>
      </c>
      <c r="X17" s="34"/>
      <c r="Y17" s="29"/>
      <c r="Z17" s="29"/>
      <c r="AA17" s="62" t="s">
        <v>7</v>
      </c>
      <c r="AB17" s="62"/>
      <c r="AC17" s="62"/>
      <c r="AD17" s="26" t="e">
        <f>SUM(I17,P17,#REF!,S17,'02'!H17,'02'!P17:X17)-H17</f>
        <v>#REF!</v>
      </c>
      <c r="AE17" s="26">
        <f t="shared" si="4"/>
        <v>0</v>
      </c>
      <c r="AF17" s="26">
        <f t="shared" si="5"/>
        <v>0</v>
      </c>
      <c r="AG17" s="26">
        <f t="shared" si="0"/>
        <v>0</v>
      </c>
      <c r="AH17" s="26">
        <f>SUM('02'!I17:N17)-'02'!H17</f>
        <v>0</v>
      </c>
    </row>
    <row r="18" spans="2:34" s="28" customFormat="1" ht="12" customHeight="1">
      <c r="B18" s="29"/>
      <c r="C18" s="29"/>
      <c r="D18" s="62" t="s">
        <v>33</v>
      </c>
      <c r="E18" s="62"/>
      <c r="F18" s="62"/>
      <c r="G18" s="63"/>
      <c r="H18" s="21">
        <f>SUM(J18:N18,Q18:R18,T18:W18,'02'!I18:N18,'02'!Q18:X18)</f>
        <v>631</v>
      </c>
      <c r="I18" s="21">
        <f t="shared" si="1"/>
        <v>315</v>
      </c>
      <c r="J18" s="35">
        <v>181</v>
      </c>
      <c r="K18" s="35">
        <v>22</v>
      </c>
      <c r="L18" s="35">
        <v>96</v>
      </c>
      <c r="M18" s="35">
        <v>12</v>
      </c>
      <c r="N18" s="36">
        <v>4</v>
      </c>
      <c r="O18" s="37"/>
      <c r="P18" s="23">
        <f t="shared" si="2"/>
        <v>0</v>
      </c>
      <c r="Q18" s="35">
        <v>0</v>
      </c>
      <c r="R18" s="35">
        <v>0</v>
      </c>
      <c r="S18" s="21">
        <f t="shared" si="3"/>
        <v>9</v>
      </c>
      <c r="T18" s="35">
        <v>8</v>
      </c>
      <c r="U18" s="35">
        <v>1</v>
      </c>
      <c r="V18" s="35">
        <v>0</v>
      </c>
      <c r="W18" s="35">
        <v>0</v>
      </c>
      <c r="X18" s="34"/>
      <c r="Y18" s="29"/>
      <c r="Z18" s="62" t="s">
        <v>33</v>
      </c>
      <c r="AA18" s="62"/>
      <c r="AB18" s="62"/>
      <c r="AC18" s="62"/>
      <c r="AD18" s="26" t="e">
        <f>SUM(I18,P18,#REF!,S18,'02'!H18,'02'!P18:X18)-H18</f>
        <v>#REF!</v>
      </c>
      <c r="AE18" s="26">
        <f t="shared" si="4"/>
        <v>0</v>
      </c>
      <c r="AF18" s="26">
        <f t="shared" si="5"/>
        <v>0</v>
      </c>
      <c r="AG18" s="26">
        <f t="shared" si="0"/>
        <v>0</v>
      </c>
      <c r="AH18" s="26">
        <f>SUM('02'!I18:N18)-'02'!H18</f>
        <v>0</v>
      </c>
    </row>
    <row r="19" spans="2:34" s="28" customFormat="1" ht="12" customHeight="1">
      <c r="B19" s="29"/>
      <c r="C19" s="29"/>
      <c r="D19" s="62" t="s">
        <v>34</v>
      </c>
      <c r="E19" s="62"/>
      <c r="F19" s="62"/>
      <c r="G19" s="63"/>
      <c r="H19" s="21">
        <f>SUM(J19:N19,Q19:R19,T19:W19,'02'!I19:N19,'02'!Q19:X19)</f>
        <v>918</v>
      </c>
      <c r="I19" s="21">
        <f t="shared" si="1"/>
        <v>257</v>
      </c>
      <c r="J19" s="35">
        <v>178</v>
      </c>
      <c r="K19" s="35">
        <v>12</v>
      </c>
      <c r="L19" s="35">
        <v>52</v>
      </c>
      <c r="M19" s="35">
        <v>11</v>
      </c>
      <c r="N19" s="36">
        <v>4</v>
      </c>
      <c r="O19" s="37"/>
      <c r="P19" s="23">
        <f t="shared" si="2"/>
        <v>0</v>
      </c>
      <c r="Q19" s="35">
        <v>0</v>
      </c>
      <c r="R19" s="35">
        <v>0</v>
      </c>
      <c r="S19" s="21">
        <f t="shared" si="3"/>
        <v>13</v>
      </c>
      <c r="T19" s="35">
        <v>13</v>
      </c>
      <c r="U19" s="35">
        <v>0</v>
      </c>
      <c r="V19" s="35">
        <v>0</v>
      </c>
      <c r="W19" s="35">
        <v>0</v>
      </c>
      <c r="X19" s="34"/>
      <c r="Y19" s="29"/>
      <c r="Z19" s="62" t="s">
        <v>34</v>
      </c>
      <c r="AA19" s="62"/>
      <c r="AB19" s="62"/>
      <c r="AC19" s="62"/>
      <c r="AD19" s="26" t="e">
        <f>SUM(I19,P19,#REF!,S19,'02'!H19,'02'!P19:X19)-H19</f>
        <v>#REF!</v>
      </c>
      <c r="AE19" s="26">
        <f t="shared" si="4"/>
        <v>0</v>
      </c>
      <c r="AF19" s="26">
        <f t="shared" si="5"/>
        <v>0</v>
      </c>
      <c r="AG19" s="26">
        <f t="shared" si="0"/>
        <v>0</v>
      </c>
      <c r="AH19" s="26">
        <f>SUM('02'!I19:N19)-'02'!H19</f>
        <v>0</v>
      </c>
    </row>
    <row r="20" spans="2:34" s="20" customFormat="1" ht="15" customHeight="1">
      <c r="B20" s="25"/>
      <c r="C20" s="65" t="s">
        <v>65</v>
      </c>
      <c r="D20" s="65"/>
      <c r="E20" s="65"/>
      <c r="F20" s="65"/>
      <c r="G20" s="72"/>
      <c r="H20" s="21">
        <f>SUM(J20:N20,Q20:R20,T20:W20,'02'!I20:N20,'02'!Q20:X20)</f>
        <v>49225</v>
      </c>
      <c r="I20" s="21">
        <f t="shared" si="1"/>
        <v>35963</v>
      </c>
      <c r="J20" s="21">
        <v>25716</v>
      </c>
      <c r="K20" s="21">
        <v>950</v>
      </c>
      <c r="L20" s="21">
        <v>8425</v>
      </c>
      <c r="M20" s="21">
        <v>749</v>
      </c>
      <c r="N20" s="27">
        <v>123</v>
      </c>
      <c r="O20" s="23"/>
      <c r="P20" s="23">
        <f t="shared" si="2"/>
        <v>100</v>
      </c>
      <c r="Q20" s="21">
        <v>7</v>
      </c>
      <c r="R20" s="21">
        <v>93</v>
      </c>
      <c r="S20" s="21">
        <f t="shared" si="3"/>
        <v>2870</v>
      </c>
      <c r="T20" s="21">
        <v>2630</v>
      </c>
      <c r="U20" s="21">
        <v>95</v>
      </c>
      <c r="V20" s="21">
        <v>31</v>
      </c>
      <c r="W20" s="21">
        <v>114</v>
      </c>
      <c r="X20" s="24"/>
      <c r="Y20" s="65" t="s">
        <v>65</v>
      </c>
      <c r="Z20" s="65"/>
      <c r="AA20" s="65"/>
      <c r="AB20" s="65"/>
      <c r="AC20" s="65"/>
      <c r="AD20" s="26" t="e">
        <f>SUM(I20,P20,#REF!,S20,'02'!H20,'02'!P20:X20)-H20</f>
        <v>#REF!</v>
      </c>
      <c r="AE20" s="26">
        <f t="shared" si="4"/>
        <v>0</v>
      </c>
      <c r="AF20" s="26">
        <f t="shared" si="5"/>
        <v>0</v>
      </c>
      <c r="AG20" s="26">
        <f t="shared" si="0"/>
        <v>0</v>
      </c>
      <c r="AH20" s="26">
        <f>SUM('02'!I20:N20)-'02'!H20</f>
        <v>0</v>
      </c>
    </row>
    <row r="21" spans="2:34" s="28" customFormat="1" ht="12" customHeight="1">
      <c r="B21" s="29"/>
      <c r="C21" s="29"/>
      <c r="D21" s="62" t="s">
        <v>8</v>
      </c>
      <c r="E21" s="62"/>
      <c r="F21" s="62"/>
      <c r="G21" s="63"/>
      <c r="H21" s="21">
        <f>SUM(J21:N21,Q21:R21,T21:W21,'02'!I21:N21,'02'!Q21:X21)</f>
        <v>73</v>
      </c>
      <c r="I21" s="21">
        <f t="shared" si="1"/>
        <v>54</v>
      </c>
      <c r="J21" s="35">
        <v>38</v>
      </c>
      <c r="K21" s="35">
        <v>10</v>
      </c>
      <c r="L21" s="35">
        <v>6</v>
      </c>
      <c r="M21" s="35">
        <v>0</v>
      </c>
      <c r="N21" s="36">
        <v>0</v>
      </c>
      <c r="O21" s="37"/>
      <c r="P21" s="23">
        <f t="shared" si="2"/>
        <v>0</v>
      </c>
      <c r="Q21" s="35">
        <v>0</v>
      </c>
      <c r="R21" s="35">
        <v>0</v>
      </c>
      <c r="S21" s="21">
        <f t="shared" si="3"/>
        <v>3</v>
      </c>
      <c r="T21" s="35">
        <v>0</v>
      </c>
      <c r="U21" s="35">
        <v>0</v>
      </c>
      <c r="V21" s="35">
        <v>0</v>
      </c>
      <c r="W21" s="35">
        <v>3</v>
      </c>
      <c r="X21" s="34"/>
      <c r="Y21" s="29"/>
      <c r="Z21" s="62" t="s">
        <v>8</v>
      </c>
      <c r="AA21" s="62"/>
      <c r="AB21" s="62"/>
      <c r="AC21" s="62"/>
      <c r="AD21" s="26" t="e">
        <f>SUM(I21,P21,#REF!,S21,'02'!H21,'02'!P21:X21)-H21</f>
        <v>#REF!</v>
      </c>
      <c r="AE21" s="26">
        <f t="shared" si="4"/>
        <v>0</v>
      </c>
      <c r="AF21" s="26">
        <f t="shared" si="5"/>
        <v>0</v>
      </c>
      <c r="AG21" s="26">
        <f t="shared" si="0"/>
        <v>0</v>
      </c>
      <c r="AH21" s="26">
        <f>SUM('02'!I21:N21)-'02'!H21</f>
        <v>0</v>
      </c>
    </row>
    <row r="22" spans="2:34" s="28" customFormat="1" ht="12" customHeight="1">
      <c r="B22" s="29"/>
      <c r="C22" s="29"/>
      <c r="D22" s="62" t="s">
        <v>35</v>
      </c>
      <c r="E22" s="62"/>
      <c r="F22" s="62"/>
      <c r="G22" s="63"/>
      <c r="H22" s="21">
        <f>SUM(J22:N22,Q22:R22,T22:W22,'02'!I22:N22,'02'!Q22:X22)</f>
        <v>21376</v>
      </c>
      <c r="I22" s="21">
        <f t="shared" si="1"/>
        <v>19266</v>
      </c>
      <c r="J22" s="35">
        <v>13848</v>
      </c>
      <c r="K22" s="35">
        <v>431</v>
      </c>
      <c r="L22" s="35">
        <v>4663</v>
      </c>
      <c r="M22" s="35">
        <v>288</v>
      </c>
      <c r="N22" s="36">
        <v>36</v>
      </c>
      <c r="O22" s="37"/>
      <c r="P22" s="23">
        <f t="shared" si="2"/>
        <v>73</v>
      </c>
      <c r="Q22" s="35">
        <v>3</v>
      </c>
      <c r="R22" s="35">
        <v>70</v>
      </c>
      <c r="S22" s="21">
        <f t="shared" si="3"/>
        <v>266</v>
      </c>
      <c r="T22" s="35">
        <v>229</v>
      </c>
      <c r="U22" s="35">
        <v>12</v>
      </c>
      <c r="V22" s="35">
        <v>5</v>
      </c>
      <c r="W22" s="35">
        <v>20</v>
      </c>
      <c r="X22" s="34"/>
      <c r="Y22" s="29"/>
      <c r="Z22" s="62" t="s">
        <v>35</v>
      </c>
      <c r="AA22" s="62"/>
      <c r="AB22" s="62"/>
      <c r="AC22" s="62"/>
      <c r="AD22" s="26" t="e">
        <f>SUM(I22,P22,#REF!,S22,'02'!H22,'02'!P22:X22)-H22</f>
        <v>#REF!</v>
      </c>
      <c r="AE22" s="26">
        <f t="shared" si="4"/>
        <v>0</v>
      </c>
      <c r="AF22" s="26">
        <f t="shared" si="5"/>
        <v>0</v>
      </c>
      <c r="AG22" s="26">
        <f t="shared" si="0"/>
        <v>0</v>
      </c>
      <c r="AH22" s="26">
        <f>SUM('02'!I22:N22)-'02'!H22</f>
        <v>0</v>
      </c>
    </row>
    <row r="23" spans="2:34" s="28" customFormat="1" ht="12" customHeight="1">
      <c r="B23" s="29"/>
      <c r="C23" s="29"/>
      <c r="D23" s="62" t="s">
        <v>36</v>
      </c>
      <c r="E23" s="62"/>
      <c r="F23" s="62"/>
      <c r="G23" s="63"/>
      <c r="H23" s="21">
        <f>SUM(J23:N23,Q23:R23,T23:W23,'02'!I23:N23,'02'!Q23:X23)</f>
        <v>22253</v>
      </c>
      <c r="I23" s="21">
        <f t="shared" si="1"/>
        <v>14439</v>
      </c>
      <c r="J23" s="35">
        <v>10430</v>
      </c>
      <c r="K23" s="35">
        <v>392</v>
      </c>
      <c r="L23" s="35">
        <v>3200</v>
      </c>
      <c r="M23" s="35">
        <v>364</v>
      </c>
      <c r="N23" s="36">
        <v>53</v>
      </c>
      <c r="O23" s="37"/>
      <c r="P23" s="23">
        <f t="shared" si="2"/>
        <v>26</v>
      </c>
      <c r="Q23" s="35">
        <v>3</v>
      </c>
      <c r="R23" s="35">
        <v>23</v>
      </c>
      <c r="S23" s="21">
        <f t="shared" si="3"/>
        <v>1033</v>
      </c>
      <c r="T23" s="35">
        <v>902</v>
      </c>
      <c r="U23" s="35">
        <v>61</v>
      </c>
      <c r="V23" s="35">
        <v>17</v>
      </c>
      <c r="W23" s="35">
        <v>53</v>
      </c>
      <c r="X23" s="34"/>
      <c r="Y23" s="29"/>
      <c r="Z23" s="62" t="s">
        <v>36</v>
      </c>
      <c r="AA23" s="62"/>
      <c r="AB23" s="62"/>
      <c r="AC23" s="62"/>
      <c r="AD23" s="26" t="e">
        <f>SUM(I23,P23,#REF!,S23,'02'!H23,'02'!P23:X23)-H23</f>
        <v>#REF!</v>
      </c>
      <c r="AE23" s="26">
        <f t="shared" si="4"/>
        <v>0</v>
      </c>
      <c r="AF23" s="26">
        <f t="shared" si="5"/>
        <v>0</v>
      </c>
      <c r="AG23" s="26">
        <f t="shared" si="0"/>
        <v>0</v>
      </c>
      <c r="AH23" s="26">
        <f>SUM('02'!I23:N23)-'02'!H23</f>
        <v>0</v>
      </c>
    </row>
    <row r="24" spans="2:34" s="28" customFormat="1" ht="12">
      <c r="B24" s="29"/>
      <c r="C24" s="29"/>
      <c r="D24" s="29"/>
      <c r="E24" s="71" t="s">
        <v>37</v>
      </c>
      <c r="F24" s="71"/>
      <c r="G24" s="30" t="s">
        <v>9</v>
      </c>
      <c r="H24" s="21">
        <f>SUM(J24:N24,Q24:R24,T24:W24,'02'!I24:N24,'02'!Q24:X24)</f>
        <v>138</v>
      </c>
      <c r="I24" s="21">
        <f t="shared" si="1"/>
        <v>49</v>
      </c>
      <c r="J24" s="35">
        <v>41</v>
      </c>
      <c r="K24" s="35">
        <v>1</v>
      </c>
      <c r="L24" s="35">
        <v>5</v>
      </c>
      <c r="M24" s="35">
        <v>2</v>
      </c>
      <c r="N24" s="36">
        <v>0</v>
      </c>
      <c r="O24" s="37"/>
      <c r="P24" s="23">
        <f t="shared" si="2"/>
        <v>0</v>
      </c>
      <c r="Q24" s="35">
        <v>0</v>
      </c>
      <c r="R24" s="35">
        <v>0</v>
      </c>
      <c r="S24" s="21">
        <f t="shared" si="3"/>
        <v>4</v>
      </c>
      <c r="T24" s="35">
        <v>3</v>
      </c>
      <c r="U24" s="35">
        <v>0</v>
      </c>
      <c r="V24" s="35">
        <v>0</v>
      </c>
      <c r="W24" s="35">
        <v>1</v>
      </c>
      <c r="X24" s="34"/>
      <c r="Y24" s="29"/>
      <c r="Z24" s="29"/>
      <c r="AA24" s="71" t="s">
        <v>37</v>
      </c>
      <c r="AB24" s="71"/>
      <c r="AC24" s="29" t="s">
        <v>9</v>
      </c>
      <c r="AD24" s="26" t="e">
        <f>SUM(I24,P24,#REF!,S24,'02'!H24,'02'!P24:X24)-H24</f>
        <v>#REF!</v>
      </c>
      <c r="AE24" s="26">
        <f t="shared" si="4"/>
        <v>0</v>
      </c>
      <c r="AF24" s="26">
        <f t="shared" si="5"/>
        <v>0</v>
      </c>
      <c r="AG24" s="26">
        <f t="shared" si="0"/>
        <v>0</v>
      </c>
      <c r="AH24" s="26">
        <f>SUM('02'!I24:N24)-'02'!H24</f>
        <v>0</v>
      </c>
    </row>
    <row r="25" spans="2:34" s="28" customFormat="1" ht="12" customHeight="1">
      <c r="B25" s="29"/>
      <c r="C25" s="29"/>
      <c r="D25" s="62" t="s">
        <v>38</v>
      </c>
      <c r="E25" s="62"/>
      <c r="F25" s="62"/>
      <c r="G25" s="63"/>
      <c r="H25" s="21">
        <f>SUM(J25:N25,Q25:R25,T25:W25,'02'!I25:N25,'02'!Q25:X25)</f>
        <v>1562</v>
      </c>
      <c r="I25" s="21">
        <f t="shared" si="1"/>
        <v>769</v>
      </c>
      <c r="J25" s="35">
        <v>450</v>
      </c>
      <c r="K25" s="35">
        <v>52</v>
      </c>
      <c r="L25" s="35">
        <v>232</v>
      </c>
      <c r="M25" s="35">
        <v>30</v>
      </c>
      <c r="N25" s="36">
        <v>5</v>
      </c>
      <c r="O25" s="37"/>
      <c r="P25" s="23">
        <f t="shared" si="2"/>
        <v>0</v>
      </c>
      <c r="Q25" s="35">
        <v>0</v>
      </c>
      <c r="R25" s="35">
        <v>0</v>
      </c>
      <c r="S25" s="21">
        <f t="shared" si="3"/>
        <v>317</v>
      </c>
      <c r="T25" s="35">
        <v>293</v>
      </c>
      <c r="U25" s="35">
        <v>7</v>
      </c>
      <c r="V25" s="35">
        <v>7</v>
      </c>
      <c r="W25" s="35">
        <v>10</v>
      </c>
      <c r="X25" s="34"/>
      <c r="Y25" s="29"/>
      <c r="Z25" s="62" t="s">
        <v>38</v>
      </c>
      <c r="AA25" s="62"/>
      <c r="AB25" s="62"/>
      <c r="AC25" s="62"/>
      <c r="AD25" s="26" t="e">
        <f>SUM(I25,P25,#REF!,S25,'02'!H25,'02'!P25:X25)-H25</f>
        <v>#REF!</v>
      </c>
      <c r="AE25" s="26">
        <f t="shared" si="4"/>
        <v>0</v>
      </c>
      <c r="AF25" s="26">
        <f t="shared" si="5"/>
        <v>0</v>
      </c>
      <c r="AG25" s="26">
        <f t="shared" si="0"/>
        <v>0</v>
      </c>
      <c r="AH25" s="26">
        <f>SUM('02'!I25:N25)-'02'!H25</f>
        <v>0</v>
      </c>
    </row>
    <row r="26" spans="2:34" s="28" customFormat="1" ht="12" customHeight="1">
      <c r="B26" s="29"/>
      <c r="C26" s="29"/>
      <c r="D26" s="62" t="s">
        <v>39</v>
      </c>
      <c r="E26" s="62"/>
      <c r="F26" s="62"/>
      <c r="G26" s="63"/>
      <c r="H26" s="21">
        <f>SUM(J26:N26,Q26:R26,T26:W26,'02'!I26:N26,'02'!Q26:X26)</f>
        <v>3961</v>
      </c>
      <c r="I26" s="21">
        <f t="shared" si="1"/>
        <v>1435</v>
      </c>
      <c r="J26" s="35">
        <v>950</v>
      </c>
      <c r="K26" s="35">
        <v>65</v>
      </c>
      <c r="L26" s="35">
        <v>324</v>
      </c>
      <c r="M26" s="35">
        <v>67</v>
      </c>
      <c r="N26" s="36">
        <v>29</v>
      </c>
      <c r="O26" s="37"/>
      <c r="P26" s="23">
        <f t="shared" si="2"/>
        <v>1</v>
      </c>
      <c r="Q26" s="35">
        <v>1</v>
      </c>
      <c r="R26" s="35">
        <v>0</v>
      </c>
      <c r="S26" s="21">
        <f t="shared" si="3"/>
        <v>1251</v>
      </c>
      <c r="T26" s="35">
        <v>1206</v>
      </c>
      <c r="U26" s="35">
        <v>15</v>
      </c>
      <c r="V26" s="35">
        <v>2</v>
      </c>
      <c r="W26" s="35">
        <v>28</v>
      </c>
      <c r="X26" s="34"/>
      <c r="Y26" s="29"/>
      <c r="Z26" s="62" t="s">
        <v>39</v>
      </c>
      <c r="AA26" s="62"/>
      <c r="AB26" s="62"/>
      <c r="AC26" s="62"/>
      <c r="AD26" s="26" t="e">
        <f>SUM(I26,P26,#REF!,S26,'02'!H26,'02'!P26:X26)-H26</f>
        <v>#REF!</v>
      </c>
      <c r="AE26" s="26">
        <f t="shared" si="4"/>
        <v>0</v>
      </c>
      <c r="AF26" s="26">
        <f t="shared" si="5"/>
        <v>0</v>
      </c>
      <c r="AG26" s="26">
        <f t="shared" si="0"/>
        <v>0</v>
      </c>
      <c r="AH26" s="26">
        <f>SUM('02'!I26:N26)-'02'!H26</f>
        <v>0</v>
      </c>
    </row>
    <row r="27" spans="2:34" s="20" customFormat="1" ht="15" customHeight="1">
      <c r="B27" s="25"/>
      <c r="C27" s="65" t="s">
        <v>66</v>
      </c>
      <c r="D27" s="65"/>
      <c r="E27" s="65"/>
      <c r="F27" s="65"/>
      <c r="G27" s="72"/>
      <c r="H27" s="21">
        <f>SUM(J27:N27,Q27:R27,T27:W27,'02'!I27:N27,'02'!Q27:X27)</f>
        <v>175823</v>
      </c>
      <c r="I27" s="21">
        <f t="shared" si="1"/>
        <v>159180</v>
      </c>
      <c r="J27" s="21">
        <v>125761</v>
      </c>
      <c r="K27" s="21">
        <v>5140</v>
      </c>
      <c r="L27" s="21">
        <v>25300</v>
      </c>
      <c r="M27" s="21">
        <v>2521</v>
      </c>
      <c r="N27" s="27">
        <v>458</v>
      </c>
      <c r="O27" s="23"/>
      <c r="P27" s="23">
        <f t="shared" si="2"/>
        <v>330</v>
      </c>
      <c r="Q27" s="21">
        <v>33</v>
      </c>
      <c r="R27" s="21">
        <v>297</v>
      </c>
      <c r="S27" s="21">
        <f t="shared" si="3"/>
        <v>197</v>
      </c>
      <c r="T27" s="21">
        <v>87</v>
      </c>
      <c r="U27" s="21">
        <v>32</v>
      </c>
      <c r="V27" s="21">
        <v>51</v>
      </c>
      <c r="W27" s="21">
        <v>27</v>
      </c>
      <c r="X27" s="24"/>
      <c r="Y27" s="65" t="s">
        <v>66</v>
      </c>
      <c r="Z27" s="65"/>
      <c r="AA27" s="65"/>
      <c r="AB27" s="65"/>
      <c r="AC27" s="65"/>
      <c r="AD27" s="26" t="e">
        <f>SUM(I27,P27,#REF!,S27,'02'!H27,'02'!P27:X27)-H27</f>
        <v>#REF!</v>
      </c>
      <c r="AE27" s="26">
        <f t="shared" si="4"/>
        <v>0</v>
      </c>
      <c r="AF27" s="26">
        <f t="shared" si="5"/>
        <v>0</v>
      </c>
      <c r="AG27" s="26">
        <f t="shared" si="0"/>
        <v>0</v>
      </c>
      <c r="AH27" s="26">
        <f>SUM('02'!I27:N27)-'02'!H27</f>
        <v>0</v>
      </c>
    </row>
    <row r="28" spans="2:34" s="28" customFormat="1" ht="12" customHeight="1">
      <c r="B28" s="29"/>
      <c r="C28" s="29"/>
      <c r="D28" s="62" t="s">
        <v>40</v>
      </c>
      <c r="E28" s="62"/>
      <c r="F28" s="62"/>
      <c r="G28" s="63"/>
      <c r="H28" s="21">
        <f>SUM(J28:N28,Q28:R28,T28:W28,'02'!I28:N28,'02'!Q28:X28)</f>
        <v>10852</v>
      </c>
      <c r="I28" s="21">
        <f t="shared" si="1"/>
        <v>5321</v>
      </c>
      <c r="J28" s="35">
        <v>3562</v>
      </c>
      <c r="K28" s="35">
        <v>401</v>
      </c>
      <c r="L28" s="35">
        <v>1137</v>
      </c>
      <c r="M28" s="35">
        <v>176</v>
      </c>
      <c r="N28" s="36">
        <v>45</v>
      </c>
      <c r="O28" s="37"/>
      <c r="P28" s="23">
        <f t="shared" si="2"/>
        <v>2</v>
      </c>
      <c r="Q28" s="35">
        <v>0</v>
      </c>
      <c r="R28" s="35">
        <v>2</v>
      </c>
      <c r="S28" s="21">
        <f t="shared" si="3"/>
        <v>47</v>
      </c>
      <c r="T28" s="35">
        <v>18</v>
      </c>
      <c r="U28" s="35">
        <v>10</v>
      </c>
      <c r="V28" s="35">
        <v>16</v>
      </c>
      <c r="W28" s="35">
        <v>3</v>
      </c>
      <c r="X28" s="34"/>
      <c r="Y28" s="29"/>
      <c r="Z28" s="62" t="s">
        <v>40</v>
      </c>
      <c r="AA28" s="62"/>
      <c r="AB28" s="62"/>
      <c r="AC28" s="62"/>
      <c r="AD28" s="26" t="e">
        <f>SUM(I28,P28,#REF!,S28,'02'!H28,'02'!P28:X28)-H28</f>
        <v>#REF!</v>
      </c>
      <c r="AE28" s="26">
        <f t="shared" si="4"/>
        <v>0</v>
      </c>
      <c r="AF28" s="26">
        <f t="shared" si="5"/>
        <v>0</v>
      </c>
      <c r="AG28" s="26">
        <f t="shared" si="0"/>
        <v>0</v>
      </c>
      <c r="AH28" s="26">
        <f>SUM('02'!I28:N28)-'02'!H28</f>
        <v>0</v>
      </c>
    </row>
    <row r="29" spans="2:34" s="28" customFormat="1" ht="12" customHeight="1">
      <c r="B29" s="29"/>
      <c r="C29" s="29"/>
      <c r="D29" s="62" t="s">
        <v>41</v>
      </c>
      <c r="E29" s="62"/>
      <c r="F29" s="62"/>
      <c r="G29" s="63"/>
      <c r="H29" s="21">
        <f>SUM(J29:N29,Q29:R29,T29:W29,'02'!I29:N29,'02'!Q29:X29)</f>
        <v>28617</v>
      </c>
      <c r="I29" s="21">
        <f t="shared" si="1"/>
        <v>26413</v>
      </c>
      <c r="J29" s="35">
        <v>18144</v>
      </c>
      <c r="K29" s="35">
        <v>711</v>
      </c>
      <c r="L29" s="35">
        <v>7030</v>
      </c>
      <c r="M29" s="35">
        <v>470</v>
      </c>
      <c r="N29" s="36">
        <v>58</v>
      </c>
      <c r="O29" s="37"/>
      <c r="P29" s="23">
        <f t="shared" si="2"/>
        <v>59</v>
      </c>
      <c r="Q29" s="35">
        <v>0</v>
      </c>
      <c r="R29" s="35">
        <v>59</v>
      </c>
      <c r="S29" s="21">
        <f t="shared" si="3"/>
        <v>20</v>
      </c>
      <c r="T29" s="35">
        <v>6</v>
      </c>
      <c r="U29" s="35">
        <v>4</v>
      </c>
      <c r="V29" s="35">
        <v>6</v>
      </c>
      <c r="W29" s="35">
        <v>4</v>
      </c>
      <c r="X29" s="34"/>
      <c r="Y29" s="29"/>
      <c r="Z29" s="62" t="s">
        <v>41</v>
      </c>
      <c r="AA29" s="62"/>
      <c r="AB29" s="62"/>
      <c r="AC29" s="62"/>
      <c r="AD29" s="26" t="e">
        <f>SUM(I29,P29,#REF!,S29,'02'!H29,'02'!P29:X29)-H29</f>
        <v>#REF!</v>
      </c>
      <c r="AE29" s="26">
        <f t="shared" si="4"/>
        <v>0</v>
      </c>
      <c r="AF29" s="26">
        <f t="shared" si="5"/>
        <v>0</v>
      </c>
      <c r="AG29" s="26">
        <f t="shared" si="0"/>
        <v>0</v>
      </c>
      <c r="AH29" s="26">
        <f>SUM('02'!I29:N29)-'02'!H29</f>
        <v>0</v>
      </c>
    </row>
    <row r="30" spans="2:34" s="28" customFormat="1" ht="12" customHeight="1">
      <c r="B30" s="29"/>
      <c r="C30" s="29"/>
      <c r="D30" s="62" t="s">
        <v>42</v>
      </c>
      <c r="E30" s="62"/>
      <c r="F30" s="62"/>
      <c r="G30" s="63"/>
      <c r="H30" s="21">
        <f>SUM(J30:N30,Q30:R30,T30:W30,'02'!I30:N30,'02'!Q30:X30)</f>
        <v>136354</v>
      </c>
      <c r="I30" s="21">
        <f t="shared" si="1"/>
        <v>127446</v>
      </c>
      <c r="J30" s="35">
        <v>104055</v>
      </c>
      <c r="K30" s="35">
        <v>4028</v>
      </c>
      <c r="L30" s="35">
        <v>17133</v>
      </c>
      <c r="M30" s="35">
        <v>1875</v>
      </c>
      <c r="N30" s="36">
        <v>355</v>
      </c>
      <c r="O30" s="37"/>
      <c r="P30" s="23">
        <f t="shared" si="2"/>
        <v>269</v>
      </c>
      <c r="Q30" s="35">
        <v>33</v>
      </c>
      <c r="R30" s="35">
        <v>236</v>
      </c>
      <c r="S30" s="21">
        <f t="shared" si="3"/>
        <v>130</v>
      </c>
      <c r="T30" s="35">
        <v>63</v>
      </c>
      <c r="U30" s="35">
        <v>18</v>
      </c>
      <c r="V30" s="35">
        <v>29</v>
      </c>
      <c r="W30" s="35">
        <v>20</v>
      </c>
      <c r="X30" s="34"/>
      <c r="Y30" s="29"/>
      <c r="Z30" s="62" t="s">
        <v>42</v>
      </c>
      <c r="AA30" s="62"/>
      <c r="AB30" s="62"/>
      <c r="AC30" s="62"/>
      <c r="AD30" s="26" t="e">
        <f>SUM(I30,P30,#REF!,S30,'02'!H30,'02'!P30:X30)-H30</f>
        <v>#REF!</v>
      </c>
      <c r="AE30" s="26">
        <f t="shared" si="4"/>
        <v>0</v>
      </c>
      <c r="AF30" s="26">
        <f t="shared" si="5"/>
        <v>0</v>
      </c>
      <c r="AG30" s="26">
        <f t="shared" si="0"/>
        <v>0</v>
      </c>
      <c r="AH30" s="26">
        <f>SUM('02'!I30:N30)-'02'!H30</f>
        <v>0</v>
      </c>
    </row>
    <row r="31" spans="2:34" s="20" customFormat="1" ht="15" customHeight="1">
      <c r="B31" s="25"/>
      <c r="C31" s="65" t="s">
        <v>67</v>
      </c>
      <c r="D31" s="65"/>
      <c r="E31" s="65"/>
      <c r="F31" s="65"/>
      <c r="G31" s="72"/>
      <c r="H31" s="21">
        <f>SUM(J31:N31,Q31:R31,T31:W31,'02'!I31:N31,'02'!Q31:X31)</f>
        <v>15433</v>
      </c>
      <c r="I31" s="21">
        <f t="shared" si="1"/>
        <v>6633</v>
      </c>
      <c r="J31" s="21">
        <v>4773</v>
      </c>
      <c r="K31" s="21">
        <v>232</v>
      </c>
      <c r="L31" s="21">
        <v>1208</v>
      </c>
      <c r="M31" s="21">
        <v>313</v>
      </c>
      <c r="N31" s="27">
        <v>107</v>
      </c>
      <c r="O31" s="23"/>
      <c r="P31" s="23">
        <f t="shared" si="2"/>
        <v>1044</v>
      </c>
      <c r="Q31" s="21">
        <v>132</v>
      </c>
      <c r="R31" s="21">
        <v>912</v>
      </c>
      <c r="S31" s="21">
        <f t="shared" si="3"/>
        <v>1195</v>
      </c>
      <c r="T31" s="21">
        <v>816</v>
      </c>
      <c r="U31" s="21">
        <v>213</v>
      </c>
      <c r="V31" s="21">
        <v>8</v>
      </c>
      <c r="W31" s="21">
        <v>158</v>
      </c>
      <c r="X31" s="24"/>
      <c r="Y31" s="65" t="s">
        <v>67</v>
      </c>
      <c r="Z31" s="65"/>
      <c r="AA31" s="65"/>
      <c r="AB31" s="65"/>
      <c r="AC31" s="65"/>
      <c r="AD31" s="26" t="e">
        <f>SUM(I31,P31,#REF!,S31,'02'!H31,'02'!P31:X31)-H31</f>
        <v>#REF!</v>
      </c>
      <c r="AE31" s="26">
        <f t="shared" si="4"/>
        <v>0</v>
      </c>
      <c r="AF31" s="26">
        <f t="shared" si="5"/>
        <v>0</v>
      </c>
      <c r="AG31" s="26">
        <f t="shared" si="0"/>
        <v>0</v>
      </c>
      <c r="AH31" s="26">
        <f>SUM('02'!I31:N31)-'02'!H31</f>
        <v>0</v>
      </c>
    </row>
    <row r="32" spans="2:34" s="28" customFormat="1" ht="12" customHeight="1">
      <c r="B32" s="29"/>
      <c r="C32" s="29"/>
      <c r="D32" s="62" t="s">
        <v>43</v>
      </c>
      <c r="E32" s="62"/>
      <c r="F32" s="62"/>
      <c r="G32" s="63"/>
      <c r="H32" s="21">
        <f>SUM(J32:N32,Q32:R32,T32:W32,'02'!I32:N32,'02'!Q32:X32)</f>
        <v>12542</v>
      </c>
      <c r="I32" s="21">
        <f t="shared" si="1"/>
        <v>5917</v>
      </c>
      <c r="J32" s="35">
        <v>4350</v>
      </c>
      <c r="K32" s="35">
        <v>193</v>
      </c>
      <c r="L32" s="35">
        <v>1045</v>
      </c>
      <c r="M32" s="35">
        <v>251</v>
      </c>
      <c r="N32" s="36">
        <v>78</v>
      </c>
      <c r="O32" s="37"/>
      <c r="P32" s="23">
        <f t="shared" si="2"/>
        <v>1040</v>
      </c>
      <c r="Q32" s="35">
        <v>132</v>
      </c>
      <c r="R32" s="35">
        <v>908</v>
      </c>
      <c r="S32" s="21">
        <f t="shared" si="3"/>
        <v>744</v>
      </c>
      <c r="T32" s="35">
        <v>634</v>
      </c>
      <c r="U32" s="35">
        <v>44</v>
      </c>
      <c r="V32" s="35">
        <v>7</v>
      </c>
      <c r="W32" s="35">
        <v>59</v>
      </c>
      <c r="X32" s="34"/>
      <c r="Y32" s="29"/>
      <c r="Z32" s="62" t="s">
        <v>43</v>
      </c>
      <c r="AA32" s="62"/>
      <c r="AB32" s="62"/>
      <c r="AC32" s="62"/>
      <c r="AD32" s="26" t="e">
        <f>SUM(I32,P32,#REF!,S32,'02'!H32,'02'!P32:X32)-H32</f>
        <v>#REF!</v>
      </c>
      <c r="AE32" s="26">
        <f t="shared" si="4"/>
        <v>0</v>
      </c>
      <c r="AF32" s="26">
        <f t="shared" si="5"/>
        <v>0</v>
      </c>
      <c r="AG32" s="26">
        <f t="shared" si="0"/>
        <v>0</v>
      </c>
      <c r="AH32" s="26">
        <f>SUM('02'!I32:N32)-'02'!H32</f>
        <v>0</v>
      </c>
    </row>
    <row r="33" spans="2:34" s="28" customFormat="1" ht="12" customHeight="1">
      <c r="B33" s="29"/>
      <c r="C33" s="29"/>
      <c r="D33" s="62" t="s">
        <v>44</v>
      </c>
      <c r="E33" s="62"/>
      <c r="F33" s="62"/>
      <c r="G33" s="63"/>
      <c r="H33" s="21">
        <f>SUM(J33:N33,Q33:R33,T33:W33,'02'!I33:N33,'02'!Q33:X33)</f>
        <v>1073</v>
      </c>
      <c r="I33" s="21">
        <f t="shared" si="1"/>
        <v>342</v>
      </c>
      <c r="J33" s="31">
        <v>203</v>
      </c>
      <c r="K33" s="31">
        <v>14</v>
      </c>
      <c r="L33" s="31">
        <v>86</v>
      </c>
      <c r="M33" s="31">
        <v>26</v>
      </c>
      <c r="N33" s="32">
        <v>13</v>
      </c>
      <c r="O33" s="37"/>
      <c r="P33" s="23">
        <f t="shared" si="2"/>
        <v>2</v>
      </c>
      <c r="Q33" s="31">
        <v>0</v>
      </c>
      <c r="R33" s="31">
        <v>2</v>
      </c>
      <c r="S33" s="21">
        <f t="shared" si="3"/>
        <v>24</v>
      </c>
      <c r="T33" s="31">
        <v>19</v>
      </c>
      <c r="U33" s="31">
        <v>2</v>
      </c>
      <c r="V33" s="31">
        <v>0</v>
      </c>
      <c r="W33" s="31">
        <v>3</v>
      </c>
      <c r="X33" s="34"/>
      <c r="Y33" s="29"/>
      <c r="Z33" s="62" t="s">
        <v>44</v>
      </c>
      <c r="AA33" s="62"/>
      <c r="AB33" s="62"/>
      <c r="AC33" s="62"/>
      <c r="AD33" s="26" t="e">
        <f>SUM(I33,P33,#REF!,S33,'02'!H33,'02'!P33:X33)-H33</f>
        <v>#REF!</v>
      </c>
      <c r="AE33" s="26">
        <f t="shared" si="4"/>
        <v>0</v>
      </c>
      <c r="AF33" s="26">
        <f t="shared" si="5"/>
        <v>0</v>
      </c>
      <c r="AG33" s="26">
        <f t="shared" si="0"/>
        <v>0</v>
      </c>
      <c r="AH33" s="26">
        <f>SUM('02'!I33:N33)-'02'!H33</f>
        <v>0</v>
      </c>
    </row>
    <row r="34" spans="2:34" s="28" customFormat="1" ht="12" customHeight="1">
      <c r="B34" s="29"/>
      <c r="C34" s="29"/>
      <c r="D34" s="29"/>
      <c r="E34" s="62" t="s">
        <v>44</v>
      </c>
      <c r="F34" s="62"/>
      <c r="G34" s="63"/>
      <c r="H34" s="21">
        <f>SUM(J34:N34,Q34:R34,T34:W34,'02'!I34:N34,'02'!Q34:X34)</f>
        <v>416</v>
      </c>
      <c r="I34" s="21">
        <f t="shared" si="1"/>
        <v>247</v>
      </c>
      <c r="J34" s="35">
        <v>148</v>
      </c>
      <c r="K34" s="35">
        <v>11</v>
      </c>
      <c r="L34" s="35">
        <v>71</v>
      </c>
      <c r="M34" s="35">
        <v>14</v>
      </c>
      <c r="N34" s="36">
        <v>3</v>
      </c>
      <c r="O34" s="37"/>
      <c r="P34" s="23">
        <f t="shared" si="2"/>
        <v>2</v>
      </c>
      <c r="Q34" s="35">
        <v>0</v>
      </c>
      <c r="R34" s="35">
        <v>2</v>
      </c>
      <c r="S34" s="21">
        <f t="shared" si="3"/>
        <v>19</v>
      </c>
      <c r="T34" s="35">
        <v>17</v>
      </c>
      <c r="U34" s="35">
        <v>0</v>
      </c>
      <c r="V34" s="35">
        <v>0</v>
      </c>
      <c r="W34" s="35">
        <v>2</v>
      </c>
      <c r="X34" s="34"/>
      <c r="Y34" s="29"/>
      <c r="Z34" s="29"/>
      <c r="AA34" s="62" t="s">
        <v>44</v>
      </c>
      <c r="AB34" s="62"/>
      <c r="AC34" s="62"/>
      <c r="AD34" s="26" t="e">
        <f>SUM(I34,P34,#REF!,S34,'02'!H34,'02'!P34:X34)-H34</f>
        <v>#REF!</v>
      </c>
      <c r="AE34" s="26">
        <f t="shared" si="4"/>
        <v>0</v>
      </c>
      <c r="AF34" s="26">
        <f t="shared" si="5"/>
        <v>0</v>
      </c>
      <c r="AG34" s="26">
        <f t="shared" si="0"/>
        <v>0</v>
      </c>
      <c r="AH34" s="26">
        <f>SUM('02'!I34:N34)-'02'!H34</f>
        <v>0</v>
      </c>
    </row>
    <row r="35" spans="2:34" s="28" customFormat="1" ht="12" customHeight="1">
      <c r="B35" s="29"/>
      <c r="C35" s="29"/>
      <c r="D35" s="29"/>
      <c r="E35" s="62" t="s">
        <v>45</v>
      </c>
      <c r="F35" s="62"/>
      <c r="G35" s="63"/>
      <c r="H35" s="21">
        <f>SUM(J35:N35,Q35:R35,T35:W35,'02'!I35:N35,'02'!Q35:X35)</f>
        <v>657</v>
      </c>
      <c r="I35" s="21">
        <f t="shared" si="1"/>
        <v>95</v>
      </c>
      <c r="J35" s="35">
        <v>55</v>
      </c>
      <c r="K35" s="35">
        <v>3</v>
      </c>
      <c r="L35" s="35">
        <v>15</v>
      </c>
      <c r="M35" s="35">
        <v>12</v>
      </c>
      <c r="N35" s="36">
        <v>10</v>
      </c>
      <c r="O35" s="37"/>
      <c r="P35" s="23">
        <f t="shared" si="2"/>
        <v>0</v>
      </c>
      <c r="Q35" s="35">
        <v>0</v>
      </c>
      <c r="R35" s="35">
        <v>0</v>
      </c>
      <c r="S35" s="21">
        <f t="shared" si="3"/>
        <v>5</v>
      </c>
      <c r="T35" s="35">
        <v>2</v>
      </c>
      <c r="U35" s="35">
        <v>2</v>
      </c>
      <c r="V35" s="35">
        <v>0</v>
      </c>
      <c r="W35" s="35">
        <v>1</v>
      </c>
      <c r="X35" s="34"/>
      <c r="Y35" s="29"/>
      <c r="Z35" s="29"/>
      <c r="AA35" s="62" t="s">
        <v>45</v>
      </c>
      <c r="AB35" s="62"/>
      <c r="AC35" s="62"/>
      <c r="AD35" s="26" t="e">
        <f>SUM(I35,P35,#REF!,S35,'02'!H35,'02'!P35:X35)-H35</f>
        <v>#REF!</v>
      </c>
      <c r="AE35" s="26">
        <f t="shared" si="4"/>
        <v>0</v>
      </c>
      <c r="AF35" s="26">
        <f t="shared" si="5"/>
        <v>0</v>
      </c>
      <c r="AG35" s="26">
        <f t="shared" si="0"/>
        <v>0</v>
      </c>
      <c r="AH35" s="26">
        <f>SUM('02'!I35:N35)-'02'!H35</f>
        <v>0</v>
      </c>
    </row>
    <row r="36" spans="2:34" s="28" customFormat="1" ht="12" customHeight="1">
      <c r="B36" s="29"/>
      <c r="C36" s="29"/>
      <c r="D36" s="62" t="s">
        <v>46</v>
      </c>
      <c r="E36" s="62"/>
      <c r="F36" s="62"/>
      <c r="G36" s="63"/>
      <c r="H36" s="21">
        <f>SUM(J36:N36,Q36:R36,T36:W36,'02'!I36:N36,'02'!Q36:X36)</f>
        <v>1710</v>
      </c>
      <c r="I36" s="21">
        <f t="shared" si="1"/>
        <v>370</v>
      </c>
      <c r="J36" s="31">
        <v>218</v>
      </c>
      <c r="K36" s="31">
        <v>25</v>
      </c>
      <c r="L36" s="31">
        <v>75</v>
      </c>
      <c r="M36" s="31">
        <v>36</v>
      </c>
      <c r="N36" s="32">
        <v>16</v>
      </c>
      <c r="O36" s="37"/>
      <c r="P36" s="23">
        <f t="shared" si="2"/>
        <v>2</v>
      </c>
      <c r="Q36" s="31">
        <v>0</v>
      </c>
      <c r="R36" s="31">
        <v>2</v>
      </c>
      <c r="S36" s="21">
        <f t="shared" si="3"/>
        <v>427</v>
      </c>
      <c r="T36" s="31">
        <v>163</v>
      </c>
      <c r="U36" s="31">
        <v>167</v>
      </c>
      <c r="V36" s="31">
        <v>1</v>
      </c>
      <c r="W36" s="31">
        <v>96</v>
      </c>
      <c r="X36" s="34"/>
      <c r="Y36" s="29"/>
      <c r="Z36" s="62" t="s">
        <v>46</v>
      </c>
      <c r="AA36" s="62"/>
      <c r="AB36" s="62"/>
      <c r="AC36" s="62"/>
      <c r="AD36" s="26" t="e">
        <f>SUM(I36,P36,#REF!,S36,'02'!H36,'02'!P36:X36)-H36</f>
        <v>#REF!</v>
      </c>
      <c r="AE36" s="26">
        <f t="shared" si="4"/>
        <v>0</v>
      </c>
      <c r="AF36" s="26">
        <f t="shared" si="5"/>
        <v>0</v>
      </c>
      <c r="AG36" s="26">
        <f t="shared" si="0"/>
        <v>0</v>
      </c>
      <c r="AH36" s="26">
        <f>SUM('02'!I36:N36)-'02'!H36</f>
        <v>0</v>
      </c>
    </row>
    <row r="37" spans="2:34" s="28" customFormat="1" ht="12">
      <c r="B37" s="29"/>
      <c r="C37" s="29"/>
      <c r="D37" s="29"/>
      <c r="E37" s="74" t="s">
        <v>10</v>
      </c>
      <c r="F37" s="74"/>
      <c r="G37" s="75"/>
      <c r="H37" s="21">
        <f>SUM(J37:N37,Q37:R37,T37:W37,'02'!I37:N37,'02'!Q37:X37)</f>
        <v>80</v>
      </c>
      <c r="I37" s="21">
        <f t="shared" si="1"/>
        <v>37</v>
      </c>
      <c r="J37" s="35">
        <v>33</v>
      </c>
      <c r="K37" s="35">
        <v>0</v>
      </c>
      <c r="L37" s="35">
        <v>2</v>
      </c>
      <c r="M37" s="35">
        <v>1</v>
      </c>
      <c r="N37" s="36">
        <v>1</v>
      </c>
      <c r="O37" s="37"/>
      <c r="P37" s="23">
        <f t="shared" si="2"/>
        <v>0</v>
      </c>
      <c r="Q37" s="35">
        <v>0</v>
      </c>
      <c r="R37" s="35">
        <v>0</v>
      </c>
      <c r="S37" s="21">
        <f t="shared" si="3"/>
        <v>0</v>
      </c>
      <c r="T37" s="35">
        <v>0</v>
      </c>
      <c r="U37" s="35">
        <v>0</v>
      </c>
      <c r="V37" s="35">
        <v>0</v>
      </c>
      <c r="W37" s="35">
        <v>0</v>
      </c>
      <c r="X37" s="34"/>
      <c r="Y37" s="29"/>
      <c r="Z37" s="29"/>
      <c r="AA37" s="74" t="s">
        <v>10</v>
      </c>
      <c r="AB37" s="74"/>
      <c r="AC37" s="74"/>
      <c r="AD37" s="26" t="e">
        <f>SUM(I37,P37,#REF!,S37,'02'!H37,'02'!P37:X37)-H37</f>
        <v>#REF!</v>
      </c>
      <c r="AE37" s="26">
        <f t="shared" si="4"/>
        <v>0</v>
      </c>
      <c r="AF37" s="26">
        <f t="shared" si="5"/>
        <v>0</v>
      </c>
      <c r="AG37" s="26">
        <f t="shared" si="0"/>
        <v>0</v>
      </c>
      <c r="AH37" s="26">
        <f>SUM('02'!I37:N37)-'02'!H37</f>
        <v>0</v>
      </c>
    </row>
    <row r="38" spans="2:34" s="28" customFormat="1" ht="12">
      <c r="B38" s="29"/>
      <c r="C38" s="29"/>
      <c r="D38" s="29"/>
      <c r="E38" s="62" t="s">
        <v>11</v>
      </c>
      <c r="F38" s="62"/>
      <c r="G38" s="63"/>
      <c r="H38" s="21">
        <f>SUM(J38:N38,Q38:R38,T38:W38,'02'!I38:N38,'02'!Q38:X38)</f>
        <v>1517</v>
      </c>
      <c r="I38" s="21">
        <f t="shared" si="1"/>
        <v>294</v>
      </c>
      <c r="J38" s="35">
        <v>160</v>
      </c>
      <c r="K38" s="35">
        <v>21</v>
      </c>
      <c r="L38" s="35">
        <v>63</v>
      </c>
      <c r="M38" s="35">
        <v>35</v>
      </c>
      <c r="N38" s="36">
        <v>15</v>
      </c>
      <c r="O38" s="37"/>
      <c r="P38" s="23">
        <f t="shared" si="2"/>
        <v>1</v>
      </c>
      <c r="Q38" s="35">
        <v>0</v>
      </c>
      <c r="R38" s="35">
        <v>1</v>
      </c>
      <c r="S38" s="21">
        <f t="shared" si="3"/>
        <v>401</v>
      </c>
      <c r="T38" s="35">
        <v>159</v>
      </c>
      <c r="U38" s="35">
        <v>162</v>
      </c>
      <c r="V38" s="35">
        <v>1</v>
      </c>
      <c r="W38" s="35">
        <v>79</v>
      </c>
      <c r="X38" s="34"/>
      <c r="Y38" s="29"/>
      <c r="Z38" s="29"/>
      <c r="AA38" s="62" t="s">
        <v>11</v>
      </c>
      <c r="AB38" s="62"/>
      <c r="AC38" s="62"/>
      <c r="AD38" s="26" t="e">
        <f>SUM(I38,P38,#REF!,S38,'02'!H38,'02'!P38:X38)-H38</f>
        <v>#REF!</v>
      </c>
      <c r="AE38" s="26">
        <f t="shared" si="4"/>
        <v>0</v>
      </c>
      <c r="AF38" s="26">
        <f t="shared" si="5"/>
        <v>0</v>
      </c>
      <c r="AG38" s="26">
        <f aca="true" t="shared" si="6" ref="AG38:AG61">SUM(T38:W38)-S38</f>
        <v>0</v>
      </c>
      <c r="AH38" s="26">
        <f>SUM('02'!I38:N38)-'02'!H38</f>
        <v>0</v>
      </c>
    </row>
    <row r="39" spans="2:34" s="28" customFormat="1" ht="12">
      <c r="B39" s="29"/>
      <c r="C39" s="29"/>
      <c r="D39" s="29"/>
      <c r="E39" s="62" t="s">
        <v>144</v>
      </c>
      <c r="F39" s="62"/>
      <c r="G39" s="63"/>
      <c r="H39" s="21">
        <f>SUM(J39:N39,Q39:R39,T39:W39,'02'!I39:N39,'02'!Q39:X39)</f>
        <v>58</v>
      </c>
      <c r="I39" s="21">
        <f t="shared" si="1"/>
        <v>13</v>
      </c>
      <c r="J39" s="35">
        <v>7</v>
      </c>
      <c r="K39" s="35">
        <v>0</v>
      </c>
      <c r="L39" s="35">
        <v>6</v>
      </c>
      <c r="M39" s="35">
        <v>0</v>
      </c>
      <c r="N39" s="36">
        <v>0</v>
      </c>
      <c r="O39" s="37"/>
      <c r="P39" s="23">
        <f t="shared" si="2"/>
        <v>0</v>
      </c>
      <c r="Q39" s="35">
        <v>0</v>
      </c>
      <c r="R39" s="35">
        <v>0</v>
      </c>
      <c r="S39" s="21">
        <f t="shared" si="3"/>
        <v>23</v>
      </c>
      <c r="T39" s="35">
        <v>2</v>
      </c>
      <c r="U39" s="35">
        <v>4</v>
      </c>
      <c r="V39" s="35">
        <v>0</v>
      </c>
      <c r="W39" s="35">
        <v>17</v>
      </c>
      <c r="X39" s="34"/>
      <c r="Y39" s="29"/>
      <c r="Z39" s="29"/>
      <c r="AA39" s="62" t="s">
        <v>144</v>
      </c>
      <c r="AB39" s="62"/>
      <c r="AC39" s="62"/>
      <c r="AD39" s="26" t="e">
        <f>SUM(I39,P39,#REF!,S39,'02'!H39,'02'!P39:X39)-H39</f>
        <v>#REF!</v>
      </c>
      <c r="AE39" s="26">
        <f t="shared" si="4"/>
        <v>0</v>
      </c>
      <c r="AF39" s="26">
        <f t="shared" si="5"/>
        <v>0</v>
      </c>
      <c r="AG39" s="26">
        <f t="shared" si="6"/>
        <v>0</v>
      </c>
      <c r="AH39" s="26">
        <f>SUM('02'!I39:N39)-'02'!H39</f>
        <v>0</v>
      </c>
    </row>
    <row r="40" spans="2:34" s="28" customFormat="1" ht="12">
      <c r="B40" s="29"/>
      <c r="C40" s="29"/>
      <c r="D40" s="29"/>
      <c r="E40" s="62" t="s">
        <v>12</v>
      </c>
      <c r="F40" s="62"/>
      <c r="G40" s="63"/>
      <c r="H40" s="21">
        <f>SUM(J40:N40,Q40:R40,T40:W40,'02'!I40:N40,'02'!Q40:X40)</f>
        <v>27</v>
      </c>
      <c r="I40" s="21">
        <f t="shared" si="1"/>
        <v>12</v>
      </c>
      <c r="J40" s="35">
        <v>8</v>
      </c>
      <c r="K40" s="35">
        <v>4</v>
      </c>
      <c r="L40" s="35">
        <v>0</v>
      </c>
      <c r="M40" s="35">
        <v>0</v>
      </c>
      <c r="N40" s="36">
        <v>0</v>
      </c>
      <c r="O40" s="37"/>
      <c r="P40" s="23">
        <f t="shared" si="2"/>
        <v>0</v>
      </c>
      <c r="Q40" s="35">
        <v>0</v>
      </c>
      <c r="R40" s="35">
        <v>0</v>
      </c>
      <c r="S40" s="21">
        <f t="shared" si="3"/>
        <v>1</v>
      </c>
      <c r="T40" s="35">
        <v>0</v>
      </c>
      <c r="U40" s="35">
        <v>1</v>
      </c>
      <c r="V40" s="35">
        <v>0</v>
      </c>
      <c r="W40" s="35">
        <v>0</v>
      </c>
      <c r="X40" s="34"/>
      <c r="Y40" s="29"/>
      <c r="Z40" s="29"/>
      <c r="AA40" s="62" t="s">
        <v>12</v>
      </c>
      <c r="AB40" s="62"/>
      <c r="AC40" s="62"/>
      <c r="AD40" s="26" t="e">
        <f>SUM(I40,P40,#REF!,S40,'02'!H40,'02'!P40:X40)-H40</f>
        <v>#REF!</v>
      </c>
      <c r="AE40" s="26">
        <f t="shared" si="4"/>
        <v>0</v>
      </c>
      <c r="AF40" s="26">
        <f t="shared" si="5"/>
        <v>0</v>
      </c>
      <c r="AG40" s="26">
        <f t="shared" si="6"/>
        <v>0</v>
      </c>
      <c r="AH40" s="26">
        <f>SUM('02'!I40:N40)-'02'!H40</f>
        <v>0</v>
      </c>
    </row>
    <row r="41" spans="2:34" s="28" customFormat="1" ht="12">
      <c r="B41" s="29"/>
      <c r="C41" s="29"/>
      <c r="D41" s="29"/>
      <c r="E41" s="66" t="s">
        <v>47</v>
      </c>
      <c r="F41" s="66"/>
      <c r="G41" s="73"/>
      <c r="H41" s="21">
        <f>SUM(J41:N41,Q41:R41,T41:W41,'02'!I41:N41,'02'!Q41:X41)</f>
        <v>28</v>
      </c>
      <c r="I41" s="21">
        <f t="shared" si="1"/>
        <v>14</v>
      </c>
      <c r="J41" s="35">
        <v>10</v>
      </c>
      <c r="K41" s="35">
        <v>0</v>
      </c>
      <c r="L41" s="35">
        <v>4</v>
      </c>
      <c r="M41" s="35">
        <v>0</v>
      </c>
      <c r="N41" s="36">
        <v>0</v>
      </c>
      <c r="O41" s="37"/>
      <c r="P41" s="23">
        <f t="shared" si="2"/>
        <v>1</v>
      </c>
      <c r="Q41" s="35">
        <v>0</v>
      </c>
      <c r="R41" s="35">
        <v>1</v>
      </c>
      <c r="S41" s="21">
        <f t="shared" si="3"/>
        <v>2</v>
      </c>
      <c r="T41" s="35">
        <v>2</v>
      </c>
      <c r="U41" s="35">
        <v>0</v>
      </c>
      <c r="V41" s="35">
        <v>0</v>
      </c>
      <c r="W41" s="35">
        <v>0</v>
      </c>
      <c r="X41" s="34"/>
      <c r="Y41" s="29"/>
      <c r="Z41" s="29"/>
      <c r="AA41" s="66" t="s">
        <v>47</v>
      </c>
      <c r="AB41" s="66"/>
      <c r="AC41" s="66"/>
      <c r="AD41" s="26" t="e">
        <f>SUM(I41,P41,#REF!,S41,'02'!H41,'02'!P41:X41)-H41</f>
        <v>#REF!</v>
      </c>
      <c r="AE41" s="26">
        <f t="shared" si="4"/>
        <v>0</v>
      </c>
      <c r="AF41" s="26">
        <f t="shared" si="5"/>
        <v>0</v>
      </c>
      <c r="AG41" s="26">
        <f t="shared" si="6"/>
        <v>0</v>
      </c>
      <c r="AH41" s="26">
        <f>SUM('02'!I41:N41)-'02'!H41</f>
        <v>0</v>
      </c>
    </row>
    <row r="42" spans="2:34" s="28" customFormat="1" ht="12" customHeight="1">
      <c r="B42" s="29"/>
      <c r="C42" s="29"/>
      <c r="D42" s="62" t="s">
        <v>48</v>
      </c>
      <c r="E42" s="62"/>
      <c r="F42" s="62"/>
      <c r="G42" s="63"/>
      <c r="H42" s="21">
        <f>SUM(J42:N42,Q42:R42,T42:W42,'02'!I42:N42,'02'!Q42:X42)</f>
        <v>83</v>
      </c>
      <c r="I42" s="21">
        <f t="shared" si="1"/>
        <v>3</v>
      </c>
      <c r="J42" s="35">
        <v>1</v>
      </c>
      <c r="K42" s="35">
        <v>0</v>
      </c>
      <c r="L42" s="35">
        <v>2</v>
      </c>
      <c r="M42" s="35">
        <v>0</v>
      </c>
      <c r="N42" s="36">
        <v>0</v>
      </c>
      <c r="O42" s="37"/>
      <c r="P42" s="23">
        <f t="shared" si="2"/>
        <v>0</v>
      </c>
      <c r="Q42" s="35">
        <v>0</v>
      </c>
      <c r="R42" s="35">
        <v>0</v>
      </c>
      <c r="S42" s="21">
        <f t="shared" si="3"/>
        <v>0</v>
      </c>
      <c r="T42" s="35">
        <v>0</v>
      </c>
      <c r="U42" s="35">
        <v>0</v>
      </c>
      <c r="V42" s="35">
        <v>0</v>
      </c>
      <c r="W42" s="35">
        <v>0</v>
      </c>
      <c r="X42" s="34"/>
      <c r="Y42" s="29"/>
      <c r="Z42" s="62" t="s">
        <v>48</v>
      </c>
      <c r="AA42" s="62"/>
      <c r="AB42" s="62"/>
      <c r="AC42" s="62"/>
      <c r="AD42" s="26" t="e">
        <f>SUM(I42,P42,#REF!,S42,'02'!H42,'02'!P42:X42)-H42</f>
        <v>#REF!</v>
      </c>
      <c r="AE42" s="26">
        <f t="shared" si="4"/>
        <v>0</v>
      </c>
      <c r="AF42" s="26">
        <f t="shared" si="5"/>
        <v>0</v>
      </c>
      <c r="AG42" s="26">
        <f t="shared" si="6"/>
        <v>0</v>
      </c>
      <c r="AH42" s="26">
        <f>SUM('02'!I42:N42)-'02'!H42</f>
        <v>0</v>
      </c>
    </row>
    <row r="43" spans="2:34" s="28" customFormat="1" ht="12">
      <c r="B43" s="29"/>
      <c r="C43" s="29"/>
      <c r="D43" s="29"/>
      <c r="E43" s="71" t="s">
        <v>37</v>
      </c>
      <c r="F43" s="71"/>
      <c r="G43" s="30" t="s">
        <v>13</v>
      </c>
      <c r="H43" s="21">
        <f>SUM(J43:N43,Q43:R43,T43:W43,'02'!I43:N43,'02'!Q43:X43)</f>
        <v>71</v>
      </c>
      <c r="I43" s="21">
        <f t="shared" si="1"/>
        <v>2</v>
      </c>
      <c r="J43" s="35">
        <v>1</v>
      </c>
      <c r="K43" s="35">
        <v>0</v>
      </c>
      <c r="L43" s="35">
        <v>1</v>
      </c>
      <c r="M43" s="35">
        <v>0</v>
      </c>
      <c r="N43" s="36">
        <v>0</v>
      </c>
      <c r="O43" s="37"/>
      <c r="P43" s="23">
        <f t="shared" si="2"/>
        <v>0</v>
      </c>
      <c r="Q43" s="35">
        <v>0</v>
      </c>
      <c r="R43" s="35">
        <v>0</v>
      </c>
      <c r="S43" s="21">
        <f t="shared" si="3"/>
        <v>0</v>
      </c>
      <c r="T43" s="35">
        <v>0</v>
      </c>
      <c r="U43" s="35">
        <v>0</v>
      </c>
      <c r="V43" s="35">
        <v>0</v>
      </c>
      <c r="W43" s="35">
        <v>0</v>
      </c>
      <c r="X43" s="34"/>
      <c r="Y43" s="29"/>
      <c r="Z43" s="29"/>
      <c r="AA43" s="71" t="s">
        <v>49</v>
      </c>
      <c r="AB43" s="71"/>
      <c r="AC43" s="29" t="s">
        <v>13</v>
      </c>
      <c r="AD43" s="26" t="e">
        <f>SUM(I43,P43,#REF!,S43,'02'!H43,'02'!P43:X43)-H43</f>
        <v>#REF!</v>
      </c>
      <c r="AE43" s="26">
        <f t="shared" si="4"/>
        <v>0</v>
      </c>
      <c r="AF43" s="26">
        <f t="shared" si="5"/>
        <v>0</v>
      </c>
      <c r="AG43" s="26">
        <f t="shared" si="6"/>
        <v>0</v>
      </c>
      <c r="AH43" s="26">
        <f>SUM('02'!I43:N43)-'02'!H43</f>
        <v>0</v>
      </c>
    </row>
    <row r="44" spans="2:34" s="28" customFormat="1" ht="12">
      <c r="B44" s="29"/>
      <c r="C44" s="29"/>
      <c r="D44" s="62" t="s">
        <v>20</v>
      </c>
      <c r="E44" s="62"/>
      <c r="F44" s="62"/>
      <c r="G44" s="63"/>
      <c r="H44" s="21">
        <f>SUM(J44:N44,Q44:R44,T44:W44,'02'!I44:N44,'02'!Q44:X44)</f>
        <v>0</v>
      </c>
      <c r="I44" s="21">
        <f t="shared" si="1"/>
        <v>0</v>
      </c>
      <c r="J44" s="35">
        <v>0</v>
      </c>
      <c r="K44" s="35">
        <v>0</v>
      </c>
      <c r="L44" s="35">
        <v>0</v>
      </c>
      <c r="M44" s="35">
        <v>0</v>
      </c>
      <c r="N44" s="36">
        <v>0</v>
      </c>
      <c r="O44" s="37"/>
      <c r="P44" s="23">
        <f t="shared" si="2"/>
        <v>0</v>
      </c>
      <c r="Q44" s="35">
        <v>0</v>
      </c>
      <c r="R44" s="35">
        <v>0</v>
      </c>
      <c r="S44" s="21">
        <f t="shared" si="3"/>
        <v>0</v>
      </c>
      <c r="T44" s="35">
        <v>0</v>
      </c>
      <c r="U44" s="35">
        <v>0</v>
      </c>
      <c r="V44" s="35">
        <v>0</v>
      </c>
      <c r="W44" s="35">
        <v>0</v>
      </c>
      <c r="X44" s="34"/>
      <c r="Y44" s="29"/>
      <c r="Z44" s="62" t="s">
        <v>20</v>
      </c>
      <c r="AA44" s="62"/>
      <c r="AB44" s="62"/>
      <c r="AC44" s="62"/>
      <c r="AD44" s="26" t="e">
        <f>SUM(I44,P44,#REF!,S44,'02'!H44,'02'!P44:X44)-H44</f>
        <v>#REF!</v>
      </c>
      <c r="AE44" s="26">
        <f t="shared" si="4"/>
        <v>0</v>
      </c>
      <c r="AF44" s="26">
        <f t="shared" si="5"/>
        <v>0</v>
      </c>
      <c r="AG44" s="26">
        <f t="shared" si="6"/>
        <v>0</v>
      </c>
      <c r="AH44" s="26">
        <f>SUM('02'!I44:N44)-'02'!H44</f>
        <v>0</v>
      </c>
    </row>
    <row r="45" spans="2:34" s="28" customFormat="1" ht="12" customHeight="1">
      <c r="B45" s="29"/>
      <c r="C45" s="29"/>
      <c r="D45" s="62" t="s">
        <v>50</v>
      </c>
      <c r="E45" s="62"/>
      <c r="F45" s="62"/>
      <c r="G45" s="63"/>
      <c r="H45" s="21">
        <f>SUM(J45:N45,Q45:R45,T45:W45,'02'!I45:N45,'02'!Q45:X45)</f>
        <v>25</v>
      </c>
      <c r="I45" s="21">
        <f t="shared" si="1"/>
        <v>1</v>
      </c>
      <c r="J45" s="35">
        <v>1</v>
      </c>
      <c r="K45" s="35">
        <v>0</v>
      </c>
      <c r="L45" s="35">
        <v>0</v>
      </c>
      <c r="M45" s="35">
        <v>0</v>
      </c>
      <c r="N45" s="36">
        <v>0</v>
      </c>
      <c r="O45" s="37"/>
      <c r="P45" s="23">
        <f t="shared" si="2"/>
        <v>0</v>
      </c>
      <c r="Q45" s="35">
        <v>0</v>
      </c>
      <c r="R45" s="35">
        <v>0</v>
      </c>
      <c r="S45" s="21">
        <f t="shared" si="3"/>
        <v>0</v>
      </c>
      <c r="T45" s="35">
        <v>0</v>
      </c>
      <c r="U45" s="35">
        <v>0</v>
      </c>
      <c r="V45" s="35">
        <v>0</v>
      </c>
      <c r="W45" s="35">
        <v>0</v>
      </c>
      <c r="X45" s="34"/>
      <c r="Y45" s="29"/>
      <c r="Z45" s="62" t="s">
        <v>50</v>
      </c>
      <c r="AA45" s="62"/>
      <c r="AB45" s="62"/>
      <c r="AC45" s="62"/>
      <c r="AD45" s="26" t="e">
        <f>SUM(I45,P45,#REF!,S45,'02'!H45,'02'!P45:X45)-H45</f>
        <v>#REF!</v>
      </c>
      <c r="AE45" s="26">
        <f t="shared" si="4"/>
        <v>0</v>
      </c>
      <c r="AF45" s="26">
        <f t="shared" si="5"/>
        <v>0</v>
      </c>
      <c r="AG45" s="26">
        <f t="shared" si="6"/>
        <v>0</v>
      </c>
      <c r="AH45" s="26">
        <f>SUM('02'!I45:N45)-'02'!H45</f>
        <v>0</v>
      </c>
    </row>
    <row r="46" spans="2:34" s="20" customFormat="1" ht="15" customHeight="1">
      <c r="B46" s="25"/>
      <c r="C46" s="65" t="s">
        <v>68</v>
      </c>
      <c r="D46" s="65"/>
      <c r="E46" s="65"/>
      <c r="F46" s="65"/>
      <c r="G46" s="72"/>
      <c r="H46" s="21">
        <f>SUM(J46:N46,Q46:R46,T46:W46,'02'!I46:N46,'02'!Q46:X46)</f>
        <v>5951</v>
      </c>
      <c r="I46" s="21">
        <f t="shared" si="1"/>
        <v>2882</v>
      </c>
      <c r="J46" s="21">
        <v>2033</v>
      </c>
      <c r="K46" s="21">
        <v>73</v>
      </c>
      <c r="L46" s="21">
        <v>602</v>
      </c>
      <c r="M46" s="21">
        <v>133</v>
      </c>
      <c r="N46" s="27">
        <v>41</v>
      </c>
      <c r="O46" s="23"/>
      <c r="P46" s="23">
        <f t="shared" si="2"/>
        <v>32</v>
      </c>
      <c r="Q46" s="21">
        <v>10</v>
      </c>
      <c r="R46" s="21">
        <v>22</v>
      </c>
      <c r="S46" s="21">
        <f t="shared" si="3"/>
        <v>542</v>
      </c>
      <c r="T46" s="21">
        <v>502</v>
      </c>
      <c r="U46" s="21">
        <v>2</v>
      </c>
      <c r="V46" s="21">
        <v>2</v>
      </c>
      <c r="W46" s="21">
        <v>36</v>
      </c>
      <c r="X46" s="24"/>
      <c r="Y46" s="65" t="s">
        <v>68</v>
      </c>
      <c r="Z46" s="65"/>
      <c r="AA46" s="65"/>
      <c r="AB46" s="65"/>
      <c r="AC46" s="65"/>
      <c r="AD46" s="26" t="e">
        <f>SUM(I46,P46,#REF!,S46,'02'!H46,'02'!P46:X46)-H46</f>
        <v>#REF!</v>
      </c>
      <c r="AE46" s="26">
        <f t="shared" si="4"/>
        <v>0</v>
      </c>
      <c r="AF46" s="26">
        <f t="shared" si="5"/>
        <v>0</v>
      </c>
      <c r="AG46" s="26">
        <f t="shared" si="6"/>
        <v>0</v>
      </c>
      <c r="AH46" s="26">
        <f>SUM('02'!I46:N46)-'02'!H46</f>
        <v>0</v>
      </c>
    </row>
    <row r="47" spans="2:34" s="28" customFormat="1" ht="12" customHeight="1">
      <c r="B47" s="29"/>
      <c r="C47" s="29"/>
      <c r="D47" s="62" t="s">
        <v>51</v>
      </c>
      <c r="E47" s="62"/>
      <c r="F47" s="62"/>
      <c r="G47" s="63"/>
      <c r="H47" s="21">
        <f>SUM(J47:N47,Q47:R47,T47:W47,'02'!I47:N47,'02'!Q47:X47)</f>
        <v>1376</v>
      </c>
      <c r="I47" s="21">
        <f t="shared" si="1"/>
        <v>277</v>
      </c>
      <c r="J47" s="31">
        <v>203</v>
      </c>
      <c r="K47" s="31">
        <v>4</v>
      </c>
      <c r="L47" s="31">
        <v>19</v>
      </c>
      <c r="M47" s="31">
        <v>42</v>
      </c>
      <c r="N47" s="32">
        <v>9</v>
      </c>
      <c r="O47" s="37"/>
      <c r="P47" s="23">
        <f t="shared" si="2"/>
        <v>0</v>
      </c>
      <c r="Q47" s="31">
        <v>0</v>
      </c>
      <c r="R47" s="31">
        <v>0</v>
      </c>
      <c r="S47" s="21">
        <f t="shared" si="3"/>
        <v>495</v>
      </c>
      <c r="T47" s="31">
        <v>468</v>
      </c>
      <c r="U47" s="31">
        <v>1</v>
      </c>
      <c r="V47" s="31">
        <v>0</v>
      </c>
      <c r="W47" s="31">
        <v>26</v>
      </c>
      <c r="X47" s="34"/>
      <c r="Y47" s="29"/>
      <c r="Z47" s="62" t="s">
        <v>51</v>
      </c>
      <c r="AA47" s="62"/>
      <c r="AB47" s="62"/>
      <c r="AC47" s="62"/>
      <c r="AD47" s="26" t="e">
        <f>SUM(I47,P47,#REF!,S47,'02'!H47,'02'!P47:X47)-H47</f>
        <v>#REF!</v>
      </c>
      <c r="AE47" s="26">
        <f t="shared" si="4"/>
        <v>0</v>
      </c>
      <c r="AF47" s="26">
        <f t="shared" si="5"/>
        <v>0</v>
      </c>
      <c r="AG47" s="26">
        <f t="shared" si="6"/>
        <v>0</v>
      </c>
      <c r="AH47" s="26">
        <f>SUM('02'!I47:N47)-'02'!H47</f>
        <v>0</v>
      </c>
    </row>
    <row r="48" spans="2:34" s="28" customFormat="1" ht="12">
      <c r="B48" s="29"/>
      <c r="C48" s="29"/>
      <c r="D48" s="29"/>
      <c r="E48" s="66" t="s">
        <v>52</v>
      </c>
      <c r="F48" s="62"/>
      <c r="G48" s="63"/>
      <c r="H48" s="21">
        <f>SUM(J48:N48,Q48:R48,T48:W48,'02'!I48:N48,'02'!Q48:X48)</f>
        <v>790</v>
      </c>
      <c r="I48" s="21">
        <f t="shared" si="1"/>
        <v>186</v>
      </c>
      <c r="J48" s="35">
        <v>134</v>
      </c>
      <c r="K48" s="35">
        <v>1</v>
      </c>
      <c r="L48" s="35">
        <v>8</v>
      </c>
      <c r="M48" s="35">
        <v>36</v>
      </c>
      <c r="N48" s="36">
        <v>7</v>
      </c>
      <c r="O48" s="37"/>
      <c r="P48" s="23">
        <f t="shared" si="2"/>
        <v>0</v>
      </c>
      <c r="Q48" s="35">
        <v>0</v>
      </c>
      <c r="R48" s="35">
        <v>0</v>
      </c>
      <c r="S48" s="21">
        <f t="shared" si="3"/>
        <v>235</v>
      </c>
      <c r="T48" s="35">
        <v>222</v>
      </c>
      <c r="U48" s="35">
        <v>0</v>
      </c>
      <c r="V48" s="35">
        <v>0</v>
      </c>
      <c r="W48" s="35">
        <v>13</v>
      </c>
      <c r="X48" s="34"/>
      <c r="Y48" s="29"/>
      <c r="Z48" s="29"/>
      <c r="AA48" s="66" t="s">
        <v>52</v>
      </c>
      <c r="AB48" s="62"/>
      <c r="AC48" s="62"/>
      <c r="AD48" s="26" t="e">
        <f>SUM(I48,P48,#REF!,S48,'02'!H48,'02'!P48:X48)-H48</f>
        <v>#REF!</v>
      </c>
      <c r="AE48" s="26">
        <f t="shared" si="4"/>
        <v>0</v>
      </c>
      <c r="AF48" s="26">
        <f t="shared" si="5"/>
        <v>0</v>
      </c>
      <c r="AG48" s="26">
        <f t="shared" si="6"/>
        <v>0</v>
      </c>
      <c r="AH48" s="26">
        <f>SUM('02'!I48:N48)-'02'!H48</f>
        <v>0</v>
      </c>
    </row>
    <row r="49" spans="2:34" s="28" customFormat="1" ht="12">
      <c r="B49" s="29"/>
      <c r="C49" s="29"/>
      <c r="D49" s="29"/>
      <c r="E49" s="66" t="s">
        <v>53</v>
      </c>
      <c r="F49" s="62"/>
      <c r="G49" s="63"/>
      <c r="H49" s="21">
        <f>SUM(J49:N49,Q49:R49,T49:W49,'02'!I49:N49,'02'!Q49:X49)</f>
        <v>313</v>
      </c>
      <c r="I49" s="21">
        <f t="shared" si="1"/>
        <v>61</v>
      </c>
      <c r="J49" s="35">
        <v>53</v>
      </c>
      <c r="K49" s="35">
        <v>1</v>
      </c>
      <c r="L49" s="35">
        <v>3</v>
      </c>
      <c r="M49" s="35">
        <v>4</v>
      </c>
      <c r="N49" s="36">
        <v>0</v>
      </c>
      <c r="O49" s="37"/>
      <c r="P49" s="23">
        <f t="shared" si="2"/>
        <v>0</v>
      </c>
      <c r="Q49" s="35">
        <v>0</v>
      </c>
      <c r="R49" s="35">
        <v>0</v>
      </c>
      <c r="S49" s="21">
        <f t="shared" si="3"/>
        <v>89</v>
      </c>
      <c r="T49" s="35">
        <v>89</v>
      </c>
      <c r="U49" s="35">
        <v>0</v>
      </c>
      <c r="V49" s="35">
        <v>0</v>
      </c>
      <c r="W49" s="35">
        <v>0</v>
      </c>
      <c r="X49" s="34"/>
      <c r="Y49" s="29"/>
      <c r="Z49" s="29"/>
      <c r="AA49" s="66" t="s">
        <v>53</v>
      </c>
      <c r="AB49" s="62"/>
      <c r="AC49" s="62"/>
      <c r="AD49" s="26" t="e">
        <f>SUM(I49,P49,#REF!,S49,'02'!H49,'02'!P49:X49)-H49</f>
        <v>#REF!</v>
      </c>
      <c r="AE49" s="26">
        <f t="shared" si="4"/>
        <v>0</v>
      </c>
      <c r="AF49" s="26">
        <f t="shared" si="5"/>
        <v>0</v>
      </c>
      <c r="AG49" s="26">
        <f t="shared" si="6"/>
        <v>0</v>
      </c>
      <c r="AH49" s="26">
        <f>SUM('02'!I49:N49)-'02'!H49</f>
        <v>0</v>
      </c>
    </row>
    <row r="50" spans="2:34" s="28" customFormat="1" ht="12">
      <c r="B50" s="29"/>
      <c r="C50" s="29"/>
      <c r="D50" s="29"/>
      <c r="E50" s="66" t="s">
        <v>21</v>
      </c>
      <c r="F50" s="62"/>
      <c r="G50" s="63"/>
      <c r="H50" s="21">
        <f>SUM(J50:N50,Q50:R50,T50:W50,'02'!I50:N50,'02'!Q50:X50)</f>
        <v>273</v>
      </c>
      <c r="I50" s="21">
        <f t="shared" si="1"/>
        <v>30</v>
      </c>
      <c r="J50" s="35">
        <v>16</v>
      </c>
      <c r="K50" s="35">
        <v>2</v>
      </c>
      <c r="L50" s="35">
        <v>8</v>
      </c>
      <c r="M50" s="35">
        <v>2</v>
      </c>
      <c r="N50" s="36">
        <v>2</v>
      </c>
      <c r="O50" s="37"/>
      <c r="P50" s="23">
        <f t="shared" si="2"/>
        <v>0</v>
      </c>
      <c r="Q50" s="35">
        <v>0</v>
      </c>
      <c r="R50" s="35">
        <v>0</v>
      </c>
      <c r="S50" s="21">
        <f t="shared" si="3"/>
        <v>171</v>
      </c>
      <c r="T50" s="35">
        <v>157</v>
      </c>
      <c r="U50" s="35">
        <v>1</v>
      </c>
      <c r="V50" s="35">
        <v>0</v>
      </c>
      <c r="W50" s="35">
        <v>13</v>
      </c>
      <c r="X50" s="34"/>
      <c r="Y50" s="29"/>
      <c r="Z50" s="29"/>
      <c r="AA50" s="66" t="s">
        <v>21</v>
      </c>
      <c r="AB50" s="62"/>
      <c r="AC50" s="62"/>
      <c r="AD50" s="26" t="e">
        <f>SUM(I50,P50,#REF!,S50,'02'!H50,'02'!P50:X50)-H50</f>
        <v>#REF!</v>
      </c>
      <c r="AE50" s="26">
        <f t="shared" si="4"/>
        <v>0</v>
      </c>
      <c r="AF50" s="26">
        <f t="shared" si="5"/>
        <v>0</v>
      </c>
      <c r="AG50" s="26">
        <f t="shared" si="6"/>
        <v>0</v>
      </c>
      <c r="AH50" s="26">
        <f>SUM('02'!I50:N50)-'02'!H50</f>
        <v>0</v>
      </c>
    </row>
    <row r="51" spans="2:34" s="28" customFormat="1" ht="12" customHeight="1">
      <c r="B51" s="29"/>
      <c r="C51" s="29"/>
      <c r="D51" s="62" t="s">
        <v>54</v>
      </c>
      <c r="E51" s="62"/>
      <c r="F51" s="62"/>
      <c r="G51" s="63"/>
      <c r="H51" s="21">
        <f>SUM(J51:N51,Q51:R51,T51:W51,'02'!I51:N51,'02'!Q51:X51)</f>
        <v>4575</v>
      </c>
      <c r="I51" s="21">
        <f t="shared" si="1"/>
        <v>2605</v>
      </c>
      <c r="J51" s="35">
        <v>1830</v>
      </c>
      <c r="K51" s="35">
        <v>69</v>
      </c>
      <c r="L51" s="35">
        <v>583</v>
      </c>
      <c r="M51" s="35">
        <v>91</v>
      </c>
      <c r="N51" s="36">
        <v>32</v>
      </c>
      <c r="O51" s="37"/>
      <c r="P51" s="23">
        <f t="shared" si="2"/>
        <v>32</v>
      </c>
      <c r="Q51" s="35">
        <v>10</v>
      </c>
      <c r="R51" s="35">
        <v>22</v>
      </c>
      <c r="S51" s="21">
        <f t="shared" si="3"/>
        <v>47</v>
      </c>
      <c r="T51" s="35">
        <v>34</v>
      </c>
      <c r="U51" s="35">
        <v>1</v>
      </c>
      <c r="V51" s="35">
        <v>2</v>
      </c>
      <c r="W51" s="35">
        <v>10</v>
      </c>
      <c r="X51" s="34"/>
      <c r="Y51" s="29"/>
      <c r="Z51" s="62" t="s">
        <v>54</v>
      </c>
      <c r="AA51" s="62"/>
      <c r="AB51" s="62"/>
      <c r="AC51" s="62"/>
      <c r="AD51" s="26" t="e">
        <f>SUM(I51,P51,#REF!,S51,'02'!H51,'02'!P51:X51)-H51</f>
        <v>#REF!</v>
      </c>
      <c r="AE51" s="26">
        <f t="shared" si="4"/>
        <v>0</v>
      </c>
      <c r="AF51" s="26">
        <f t="shared" si="5"/>
        <v>0</v>
      </c>
      <c r="AG51" s="26">
        <f t="shared" si="6"/>
        <v>0</v>
      </c>
      <c r="AH51" s="26">
        <f>SUM('02'!I51:N51)-'02'!H51</f>
        <v>0</v>
      </c>
    </row>
    <row r="52" spans="2:34" s="28" customFormat="1" ht="12">
      <c r="B52" s="38"/>
      <c r="C52" s="38"/>
      <c r="D52" s="38"/>
      <c r="E52" s="71" t="s">
        <v>55</v>
      </c>
      <c r="F52" s="71"/>
      <c r="G52" s="30" t="s">
        <v>14</v>
      </c>
      <c r="H52" s="21">
        <f>SUM(J52:N52,Q52:R52,T52:W52,'02'!I52:N52,'02'!Q52:X52)</f>
        <v>2129</v>
      </c>
      <c r="I52" s="21">
        <f t="shared" si="1"/>
        <v>1086</v>
      </c>
      <c r="J52" s="35">
        <v>810</v>
      </c>
      <c r="K52" s="35">
        <v>20</v>
      </c>
      <c r="L52" s="35">
        <v>208</v>
      </c>
      <c r="M52" s="35">
        <v>37</v>
      </c>
      <c r="N52" s="36">
        <v>11</v>
      </c>
      <c r="O52" s="37"/>
      <c r="P52" s="23">
        <f t="shared" si="2"/>
        <v>22</v>
      </c>
      <c r="Q52" s="35">
        <v>4</v>
      </c>
      <c r="R52" s="35">
        <v>18</v>
      </c>
      <c r="S52" s="21">
        <f t="shared" si="3"/>
        <v>14</v>
      </c>
      <c r="T52" s="35">
        <v>7</v>
      </c>
      <c r="U52" s="35">
        <v>1</v>
      </c>
      <c r="V52" s="35">
        <v>0</v>
      </c>
      <c r="W52" s="35">
        <v>6</v>
      </c>
      <c r="X52" s="39"/>
      <c r="Y52" s="38"/>
      <c r="Z52" s="38"/>
      <c r="AA52" s="71" t="s">
        <v>56</v>
      </c>
      <c r="AB52" s="71"/>
      <c r="AC52" s="29" t="s">
        <v>14</v>
      </c>
      <c r="AD52" s="26" t="e">
        <f>SUM(I52,P52,#REF!,S52,'02'!H52,'02'!P52:X52)-H52</f>
        <v>#REF!</v>
      </c>
      <c r="AE52" s="26">
        <f t="shared" si="4"/>
        <v>0</v>
      </c>
      <c r="AF52" s="26">
        <f t="shared" si="5"/>
        <v>0</v>
      </c>
      <c r="AG52" s="26">
        <f t="shared" si="6"/>
        <v>0</v>
      </c>
      <c r="AH52" s="26">
        <f>SUM('02'!I52:N52)-'02'!H52</f>
        <v>0</v>
      </c>
    </row>
    <row r="53" spans="2:34" s="28" customFormat="1" ht="12">
      <c r="B53" s="38"/>
      <c r="C53" s="38"/>
      <c r="D53" s="38"/>
      <c r="E53" s="88" t="s">
        <v>56</v>
      </c>
      <c r="F53" s="88"/>
      <c r="G53" s="30" t="s">
        <v>15</v>
      </c>
      <c r="H53" s="21">
        <f>SUM(J53:N53,Q53:R53,T53:W53,'02'!I53:N53,'02'!Q53:X53)</f>
        <v>1626</v>
      </c>
      <c r="I53" s="21">
        <f t="shared" si="1"/>
        <v>1331</v>
      </c>
      <c r="J53" s="35">
        <v>907</v>
      </c>
      <c r="K53" s="35">
        <v>43</v>
      </c>
      <c r="L53" s="35">
        <v>352</v>
      </c>
      <c r="M53" s="35">
        <v>28</v>
      </c>
      <c r="N53" s="36">
        <v>1</v>
      </c>
      <c r="O53" s="37"/>
      <c r="P53" s="23">
        <f t="shared" si="2"/>
        <v>10</v>
      </c>
      <c r="Q53" s="35">
        <v>6</v>
      </c>
      <c r="R53" s="35">
        <v>4</v>
      </c>
      <c r="S53" s="21">
        <f t="shared" si="3"/>
        <v>1</v>
      </c>
      <c r="T53" s="35">
        <v>1</v>
      </c>
      <c r="U53" s="35">
        <v>0</v>
      </c>
      <c r="V53" s="35">
        <v>0</v>
      </c>
      <c r="W53" s="35">
        <v>0</v>
      </c>
      <c r="X53" s="39"/>
      <c r="Y53" s="38"/>
      <c r="Z53" s="38"/>
      <c r="AA53" s="88" t="s">
        <v>57</v>
      </c>
      <c r="AB53" s="88"/>
      <c r="AC53" s="29" t="s">
        <v>15</v>
      </c>
      <c r="AD53" s="26" t="e">
        <f>SUM(I53,P53,#REF!,S53,'02'!H53,'02'!P53:X53)-H53</f>
        <v>#REF!</v>
      </c>
      <c r="AE53" s="26">
        <f t="shared" si="4"/>
        <v>0</v>
      </c>
      <c r="AF53" s="26">
        <f t="shared" si="5"/>
        <v>0</v>
      </c>
      <c r="AG53" s="26">
        <f t="shared" si="6"/>
        <v>0</v>
      </c>
      <c r="AH53" s="26">
        <f>SUM('02'!I53:N53)-'02'!H53</f>
        <v>0</v>
      </c>
    </row>
    <row r="54" spans="2:34" s="20" customFormat="1" ht="15" customHeight="1">
      <c r="B54" s="40"/>
      <c r="C54" s="65" t="s">
        <v>69</v>
      </c>
      <c r="D54" s="65"/>
      <c r="E54" s="65"/>
      <c r="F54" s="65"/>
      <c r="G54" s="72"/>
      <c r="H54" s="21">
        <f>SUM(J54:N54,Q54:R54,T54:W54,'02'!I54:N54,'02'!Q54:X54)</f>
        <v>80802</v>
      </c>
      <c r="I54" s="21">
        <f t="shared" si="1"/>
        <v>75258</v>
      </c>
      <c r="J54" s="41">
        <v>51769</v>
      </c>
      <c r="K54" s="41">
        <v>1416</v>
      </c>
      <c r="L54" s="41">
        <v>20524</v>
      </c>
      <c r="M54" s="41">
        <v>1470</v>
      </c>
      <c r="N54" s="42">
        <v>79</v>
      </c>
      <c r="O54" s="43"/>
      <c r="P54" s="23">
        <f t="shared" si="2"/>
        <v>259</v>
      </c>
      <c r="Q54" s="41">
        <v>12</v>
      </c>
      <c r="R54" s="41">
        <v>247</v>
      </c>
      <c r="S54" s="21">
        <f t="shared" si="3"/>
        <v>538</v>
      </c>
      <c r="T54" s="41">
        <v>442</v>
      </c>
      <c r="U54" s="41">
        <v>32</v>
      </c>
      <c r="V54" s="41">
        <v>16</v>
      </c>
      <c r="W54" s="41">
        <v>48</v>
      </c>
      <c r="X54" s="44"/>
      <c r="Y54" s="65" t="s">
        <v>69</v>
      </c>
      <c r="Z54" s="65"/>
      <c r="AA54" s="65"/>
      <c r="AB54" s="65"/>
      <c r="AC54" s="65"/>
      <c r="AD54" s="26" t="e">
        <f>SUM(I54,P54,#REF!,S54,'02'!H54,'02'!P54:X54)-H54</f>
        <v>#REF!</v>
      </c>
      <c r="AE54" s="26">
        <f t="shared" si="4"/>
        <v>0</v>
      </c>
      <c r="AF54" s="26">
        <f t="shared" si="5"/>
        <v>0</v>
      </c>
      <c r="AG54" s="26">
        <f t="shared" si="6"/>
        <v>0</v>
      </c>
      <c r="AH54" s="26">
        <f>SUM('02'!I54:N54)-'02'!H54</f>
        <v>0</v>
      </c>
    </row>
    <row r="55" spans="2:34" s="28" customFormat="1" ht="12" customHeight="1">
      <c r="B55" s="38"/>
      <c r="C55" s="38"/>
      <c r="D55" s="71" t="s">
        <v>57</v>
      </c>
      <c r="E55" s="71"/>
      <c r="F55" s="62" t="s">
        <v>58</v>
      </c>
      <c r="G55" s="63"/>
      <c r="H55" s="21">
        <f>SUM(J55:N55,Q55:R55,T55:W55,'02'!I55:N55,'02'!Q55:X55)</f>
        <v>59919</v>
      </c>
      <c r="I55" s="21">
        <f t="shared" si="1"/>
        <v>59249</v>
      </c>
      <c r="J55" s="35">
        <v>40773</v>
      </c>
      <c r="K55" s="35">
        <v>921</v>
      </c>
      <c r="L55" s="35">
        <v>16361</v>
      </c>
      <c r="M55" s="35">
        <v>1162</v>
      </c>
      <c r="N55" s="36">
        <v>32</v>
      </c>
      <c r="O55" s="37"/>
      <c r="P55" s="23">
        <f t="shared" si="2"/>
        <v>226</v>
      </c>
      <c r="Q55" s="35">
        <v>6</v>
      </c>
      <c r="R55" s="35">
        <v>220</v>
      </c>
      <c r="S55" s="21">
        <f t="shared" si="3"/>
        <v>12</v>
      </c>
      <c r="T55" s="35">
        <v>1</v>
      </c>
      <c r="U55" s="35">
        <v>5</v>
      </c>
      <c r="V55" s="35">
        <v>3</v>
      </c>
      <c r="W55" s="35">
        <v>3</v>
      </c>
      <c r="X55" s="39"/>
      <c r="Y55" s="38"/>
      <c r="Z55" s="71" t="s">
        <v>57</v>
      </c>
      <c r="AA55" s="71"/>
      <c r="AB55" s="62" t="s">
        <v>58</v>
      </c>
      <c r="AC55" s="62"/>
      <c r="AD55" s="26" t="e">
        <f>SUM(I55,P55,#REF!,S55,'02'!H55,'02'!P55:X55)-H55</f>
        <v>#REF!</v>
      </c>
      <c r="AE55" s="26">
        <f t="shared" si="4"/>
        <v>0</v>
      </c>
      <c r="AF55" s="26">
        <f t="shared" si="5"/>
        <v>0</v>
      </c>
      <c r="AG55" s="26">
        <f t="shared" si="6"/>
        <v>0</v>
      </c>
      <c r="AH55" s="26">
        <f>SUM('02'!I55:N55)-'02'!H55</f>
        <v>0</v>
      </c>
    </row>
    <row r="56" spans="2:34" s="28" customFormat="1" ht="12" customHeight="1">
      <c r="B56" s="38"/>
      <c r="C56" s="38"/>
      <c r="D56" s="71" t="s">
        <v>57</v>
      </c>
      <c r="E56" s="71"/>
      <c r="F56" s="62" t="s">
        <v>59</v>
      </c>
      <c r="G56" s="63"/>
      <c r="H56" s="21">
        <f>SUM(J56:N56,Q56:R56,T56:W56,'02'!I56:N56,'02'!Q56:X56)</f>
        <v>2698</v>
      </c>
      <c r="I56" s="21">
        <f t="shared" si="1"/>
        <v>2192</v>
      </c>
      <c r="J56" s="35">
        <v>1446</v>
      </c>
      <c r="K56" s="35">
        <v>43</v>
      </c>
      <c r="L56" s="35">
        <v>648</v>
      </c>
      <c r="M56" s="35">
        <v>48</v>
      </c>
      <c r="N56" s="36">
        <v>7</v>
      </c>
      <c r="O56" s="37"/>
      <c r="P56" s="23">
        <f t="shared" si="2"/>
        <v>10</v>
      </c>
      <c r="Q56" s="35">
        <v>0</v>
      </c>
      <c r="R56" s="35">
        <v>10</v>
      </c>
      <c r="S56" s="21">
        <f t="shared" si="3"/>
        <v>59</v>
      </c>
      <c r="T56" s="35">
        <v>53</v>
      </c>
      <c r="U56" s="35">
        <v>1</v>
      </c>
      <c r="V56" s="35">
        <v>2</v>
      </c>
      <c r="W56" s="35">
        <v>3</v>
      </c>
      <c r="X56" s="39"/>
      <c r="Y56" s="38"/>
      <c r="Z56" s="71" t="s">
        <v>57</v>
      </c>
      <c r="AA56" s="71"/>
      <c r="AB56" s="62" t="s">
        <v>59</v>
      </c>
      <c r="AC56" s="62"/>
      <c r="AD56" s="26" t="e">
        <f>SUM(I56,P56,#REF!,S56,'02'!H56,'02'!P56:X56)-H56</f>
        <v>#REF!</v>
      </c>
      <c r="AE56" s="26">
        <f t="shared" si="4"/>
        <v>0</v>
      </c>
      <c r="AF56" s="26">
        <f t="shared" si="5"/>
        <v>0</v>
      </c>
      <c r="AG56" s="26">
        <f t="shared" si="6"/>
        <v>0</v>
      </c>
      <c r="AH56" s="26">
        <f>SUM('02'!I56:N56)-'02'!H56</f>
        <v>0</v>
      </c>
    </row>
    <row r="57" spans="2:34" s="28" customFormat="1" ht="12" customHeight="1">
      <c r="B57" s="38"/>
      <c r="C57" s="38"/>
      <c r="D57" s="71" t="s">
        <v>57</v>
      </c>
      <c r="E57" s="71"/>
      <c r="F57" s="62" t="s">
        <v>16</v>
      </c>
      <c r="G57" s="63"/>
      <c r="H57" s="21">
        <f>SUM(J57:N57,Q57:R57,T57:W57,'02'!I57:N57,'02'!Q57:X57)</f>
        <v>5547</v>
      </c>
      <c r="I57" s="21">
        <f t="shared" si="1"/>
        <v>4998</v>
      </c>
      <c r="J57" s="35">
        <v>3313</v>
      </c>
      <c r="K57" s="35">
        <v>165</v>
      </c>
      <c r="L57" s="35">
        <v>1453</v>
      </c>
      <c r="M57" s="35">
        <v>61</v>
      </c>
      <c r="N57" s="36">
        <v>6</v>
      </c>
      <c r="O57" s="37"/>
      <c r="P57" s="23">
        <f t="shared" si="2"/>
        <v>5</v>
      </c>
      <c r="Q57" s="35">
        <v>1</v>
      </c>
      <c r="R57" s="35">
        <v>4</v>
      </c>
      <c r="S57" s="21">
        <f t="shared" si="3"/>
        <v>16</v>
      </c>
      <c r="T57" s="35">
        <v>8</v>
      </c>
      <c r="U57" s="35">
        <v>1</v>
      </c>
      <c r="V57" s="35">
        <v>4</v>
      </c>
      <c r="W57" s="35">
        <v>3</v>
      </c>
      <c r="X57" s="39"/>
      <c r="Y57" s="38"/>
      <c r="Z57" s="71" t="s">
        <v>60</v>
      </c>
      <c r="AA57" s="71"/>
      <c r="AB57" s="62" t="s">
        <v>16</v>
      </c>
      <c r="AC57" s="62"/>
      <c r="AD57" s="26" t="e">
        <f>SUM(I57,P57,#REF!,S57,'02'!H57,'02'!P57:X57)-H57</f>
        <v>#REF!</v>
      </c>
      <c r="AE57" s="26">
        <f t="shared" si="4"/>
        <v>0</v>
      </c>
      <c r="AF57" s="26">
        <f t="shared" si="5"/>
        <v>0</v>
      </c>
      <c r="AG57" s="26">
        <f t="shared" si="6"/>
        <v>0</v>
      </c>
      <c r="AH57" s="26">
        <f>SUM('02'!I57:N57)-'02'!H57</f>
        <v>0</v>
      </c>
    </row>
    <row r="58" spans="2:34" s="28" customFormat="1" ht="12" customHeight="1">
      <c r="B58" s="38"/>
      <c r="C58" s="38"/>
      <c r="D58" s="71" t="s">
        <v>60</v>
      </c>
      <c r="E58" s="71"/>
      <c r="F58" s="62" t="s">
        <v>61</v>
      </c>
      <c r="G58" s="63"/>
      <c r="H58" s="21">
        <f>SUM(J58:N58,Q58:R58,T58:W58,'02'!I58:N58,'02'!Q58:X58)</f>
        <v>535</v>
      </c>
      <c r="I58" s="21">
        <f t="shared" si="1"/>
        <v>174</v>
      </c>
      <c r="J58" s="35">
        <v>109</v>
      </c>
      <c r="K58" s="35">
        <v>3</v>
      </c>
      <c r="L58" s="35">
        <v>53</v>
      </c>
      <c r="M58" s="35">
        <v>9</v>
      </c>
      <c r="N58" s="36">
        <v>0</v>
      </c>
      <c r="O58" s="37"/>
      <c r="P58" s="23">
        <f t="shared" si="2"/>
        <v>0</v>
      </c>
      <c r="Q58" s="35">
        <v>0</v>
      </c>
      <c r="R58" s="35">
        <v>0</v>
      </c>
      <c r="S58" s="21">
        <f t="shared" si="3"/>
        <v>173</v>
      </c>
      <c r="T58" s="35">
        <v>156</v>
      </c>
      <c r="U58" s="35">
        <v>3</v>
      </c>
      <c r="V58" s="35">
        <v>0</v>
      </c>
      <c r="W58" s="35">
        <v>14</v>
      </c>
      <c r="X58" s="39"/>
      <c r="Y58" s="38"/>
      <c r="Z58" s="71" t="s">
        <v>60</v>
      </c>
      <c r="AA58" s="71"/>
      <c r="AB58" s="62" t="s">
        <v>61</v>
      </c>
      <c r="AC58" s="62"/>
      <c r="AD58" s="26" t="e">
        <f>SUM(I58,P58,#REF!,S58,'02'!H58,'02'!P58:X58)-H58</f>
        <v>#REF!</v>
      </c>
      <c r="AE58" s="26">
        <f t="shared" si="4"/>
        <v>0</v>
      </c>
      <c r="AF58" s="26">
        <f t="shared" si="5"/>
        <v>0</v>
      </c>
      <c r="AG58" s="26">
        <f t="shared" si="6"/>
        <v>0</v>
      </c>
      <c r="AH58" s="26">
        <f>SUM('02'!I58:N58)-'02'!H58</f>
        <v>0</v>
      </c>
    </row>
    <row r="59" spans="2:34" s="28" customFormat="1" ht="12" customHeight="1">
      <c r="B59" s="38"/>
      <c r="C59" s="38"/>
      <c r="D59" s="71" t="s">
        <v>60</v>
      </c>
      <c r="E59" s="71"/>
      <c r="F59" s="87" t="s">
        <v>143</v>
      </c>
      <c r="G59" s="91"/>
      <c r="H59" s="21">
        <f>SUM(J59:N59,Q59:R59,T59:W59,'02'!I59:N59,'02'!Q59:X59)</f>
        <v>101</v>
      </c>
      <c r="I59" s="21">
        <f t="shared" si="1"/>
        <v>39</v>
      </c>
      <c r="J59" s="35">
        <v>25</v>
      </c>
      <c r="K59" s="35">
        <v>0</v>
      </c>
      <c r="L59" s="35">
        <v>14</v>
      </c>
      <c r="M59" s="35">
        <v>0</v>
      </c>
      <c r="N59" s="36">
        <v>0</v>
      </c>
      <c r="O59" s="37"/>
      <c r="P59" s="23">
        <f t="shared" si="2"/>
        <v>0</v>
      </c>
      <c r="Q59" s="35">
        <v>0</v>
      </c>
      <c r="R59" s="35">
        <v>0</v>
      </c>
      <c r="S59" s="21">
        <f t="shared" si="3"/>
        <v>3</v>
      </c>
      <c r="T59" s="35">
        <v>3</v>
      </c>
      <c r="U59" s="35">
        <v>0</v>
      </c>
      <c r="V59" s="35">
        <v>0</v>
      </c>
      <c r="W59" s="35">
        <v>0</v>
      </c>
      <c r="X59" s="39"/>
      <c r="Y59" s="38"/>
      <c r="Z59" s="71" t="s">
        <v>60</v>
      </c>
      <c r="AA59" s="71"/>
      <c r="AB59" s="87" t="s">
        <v>143</v>
      </c>
      <c r="AC59" s="87"/>
      <c r="AD59" s="26" t="e">
        <f>SUM(I59,P59,#REF!,S59,'02'!H59,'02'!P59:X59)-H59</f>
        <v>#REF!</v>
      </c>
      <c r="AE59" s="26">
        <f t="shared" si="4"/>
        <v>0</v>
      </c>
      <c r="AF59" s="26">
        <f t="shared" si="5"/>
        <v>0</v>
      </c>
      <c r="AG59" s="26">
        <f t="shared" si="6"/>
        <v>0</v>
      </c>
      <c r="AH59" s="26">
        <f>SUM('02'!I59:N59)-'02'!H59</f>
        <v>0</v>
      </c>
    </row>
    <row r="60" spans="2:34" s="28" customFormat="1" ht="12" customHeight="1">
      <c r="B60" s="38"/>
      <c r="C60" s="38"/>
      <c r="D60" s="71" t="s">
        <v>60</v>
      </c>
      <c r="E60" s="71"/>
      <c r="F60" s="62" t="s">
        <v>17</v>
      </c>
      <c r="G60" s="63"/>
      <c r="H60" s="21">
        <f>SUM(J60:N60,Q60:R60,T60:W60,'02'!I60:N60,'02'!Q60:X60)</f>
        <v>3172</v>
      </c>
      <c r="I60" s="21">
        <f t="shared" si="1"/>
        <v>2786</v>
      </c>
      <c r="J60" s="35">
        <v>1951</v>
      </c>
      <c r="K60" s="35">
        <v>46</v>
      </c>
      <c r="L60" s="35">
        <v>732</v>
      </c>
      <c r="M60" s="35">
        <v>50</v>
      </c>
      <c r="N60" s="36">
        <v>7</v>
      </c>
      <c r="O60" s="37"/>
      <c r="P60" s="23">
        <f t="shared" si="2"/>
        <v>5</v>
      </c>
      <c r="Q60" s="35">
        <v>0</v>
      </c>
      <c r="R60" s="35">
        <v>5</v>
      </c>
      <c r="S60" s="21">
        <f t="shared" si="3"/>
        <v>22</v>
      </c>
      <c r="T60" s="35">
        <v>15</v>
      </c>
      <c r="U60" s="35">
        <v>6</v>
      </c>
      <c r="V60" s="35">
        <v>0</v>
      </c>
      <c r="W60" s="35">
        <v>1</v>
      </c>
      <c r="X60" s="39"/>
      <c r="Y60" s="38"/>
      <c r="Z60" s="71" t="s">
        <v>55</v>
      </c>
      <c r="AA60" s="71"/>
      <c r="AB60" s="62" t="s">
        <v>17</v>
      </c>
      <c r="AC60" s="62"/>
      <c r="AD60" s="26" t="e">
        <f>SUM(I60,P60,#REF!,S60,'02'!H60,'02'!P60:X60)-H60</f>
        <v>#REF!</v>
      </c>
      <c r="AE60" s="26">
        <f t="shared" si="4"/>
        <v>0</v>
      </c>
      <c r="AF60" s="26">
        <f t="shared" si="5"/>
        <v>0</v>
      </c>
      <c r="AG60" s="26">
        <f t="shared" si="6"/>
        <v>0</v>
      </c>
      <c r="AH60" s="26">
        <f>SUM('02'!I60:N60)-'02'!H60</f>
        <v>0</v>
      </c>
    </row>
    <row r="61" spans="2:34" s="28" customFormat="1" ht="12.75" customHeight="1" thickBot="1">
      <c r="B61" s="45"/>
      <c r="C61" s="45"/>
      <c r="D61" s="89" t="s">
        <v>55</v>
      </c>
      <c r="E61" s="89"/>
      <c r="F61" s="82" t="s">
        <v>18</v>
      </c>
      <c r="G61" s="90"/>
      <c r="H61" s="46">
        <f>SUM(J61:N61,Q61:R61,T61:W61,'02'!I61:N61,'02'!Q61:X61)</f>
        <v>6160</v>
      </c>
      <c r="I61" s="46">
        <f t="shared" si="1"/>
        <v>4860</v>
      </c>
      <c r="J61" s="47">
        <v>3513</v>
      </c>
      <c r="K61" s="47">
        <v>190</v>
      </c>
      <c r="L61" s="47">
        <v>1042</v>
      </c>
      <c r="M61" s="47">
        <v>100</v>
      </c>
      <c r="N61" s="48">
        <v>15</v>
      </c>
      <c r="O61" s="37"/>
      <c r="P61" s="49">
        <f t="shared" si="2"/>
        <v>8</v>
      </c>
      <c r="Q61" s="47">
        <v>4</v>
      </c>
      <c r="R61" s="47">
        <v>4</v>
      </c>
      <c r="S61" s="46">
        <f t="shared" si="3"/>
        <v>79</v>
      </c>
      <c r="T61" s="47">
        <v>65</v>
      </c>
      <c r="U61" s="47">
        <v>3</v>
      </c>
      <c r="V61" s="47">
        <v>3</v>
      </c>
      <c r="W61" s="47">
        <v>8</v>
      </c>
      <c r="X61" s="50"/>
      <c r="Y61" s="45"/>
      <c r="Z61" s="89" t="s">
        <v>56</v>
      </c>
      <c r="AA61" s="89"/>
      <c r="AB61" s="82" t="s">
        <v>18</v>
      </c>
      <c r="AC61" s="82"/>
      <c r="AD61" s="26" t="e">
        <f>SUM(I61,P61,#REF!,S61,'02'!H61,'02'!P61:X61)-H61</f>
        <v>#REF!</v>
      </c>
      <c r="AE61" s="26">
        <f t="shared" si="4"/>
        <v>0</v>
      </c>
      <c r="AF61" s="26">
        <f t="shared" si="5"/>
        <v>0</v>
      </c>
      <c r="AG61" s="26">
        <f t="shared" si="6"/>
        <v>0</v>
      </c>
      <c r="AH61" s="26">
        <f>SUM('02'!I61:N61)-'02'!H61</f>
        <v>0</v>
      </c>
    </row>
    <row r="62" spans="24:29" ht="12">
      <c r="X62" s="2"/>
      <c r="Y62" s="2"/>
      <c r="Z62" s="2"/>
      <c r="AA62" s="2"/>
      <c r="AB62" s="2"/>
      <c r="AC62" s="2"/>
    </row>
    <row r="63" spans="7:29" ht="12">
      <c r="G63" s="1" t="s">
        <v>128</v>
      </c>
      <c r="H63" s="1"/>
      <c r="X63" s="2"/>
      <c r="Y63" s="2"/>
      <c r="Z63" s="2"/>
      <c r="AA63" s="2"/>
      <c r="AB63" s="2"/>
      <c r="AC63" s="2"/>
    </row>
    <row r="64" spans="7:23" ht="12">
      <c r="G64" s="1" t="s">
        <v>129</v>
      </c>
      <c r="H64" s="51">
        <f>SUM(H7,H20,H27,H31,H46,H54)-H6</f>
        <v>0</v>
      </c>
      <c r="I64" s="51">
        <f aca="true" t="shared" si="7" ref="I64:N64">SUM(I7,I20,I27,I31,I46,I54)-I6</f>
        <v>0</v>
      </c>
      <c r="J64" s="51">
        <f t="shared" si="7"/>
        <v>0</v>
      </c>
      <c r="K64" s="51">
        <f t="shared" si="7"/>
        <v>0</v>
      </c>
      <c r="L64" s="51">
        <f t="shared" si="7"/>
        <v>0</v>
      </c>
      <c r="M64" s="51">
        <f t="shared" si="7"/>
        <v>0</v>
      </c>
      <c r="N64" s="51">
        <f t="shared" si="7"/>
        <v>0</v>
      </c>
      <c r="P64" s="51">
        <f aca="true" t="shared" si="8" ref="P64:W64">SUM(P7,P20,P27,P31,P46,P54)-P6</f>
        <v>0</v>
      </c>
      <c r="Q64" s="51">
        <f t="shared" si="8"/>
        <v>0</v>
      </c>
      <c r="R64" s="51">
        <f t="shared" si="8"/>
        <v>0</v>
      </c>
      <c r="S64" s="51">
        <f t="shared" si="8"/>
        <v>0</v>
      </c>
      <c r="T64" s="51">
        <f t="shared" si="8"/>
        <v>0</v>
      </c>
      <c r="U64" s="51">
        <f t="shared" si="8"/>
        <v>0</v>
      </c>
      <c r="V64" s="51">
        <f t="shared" si="8"/>
        <v>0</v>
      </c>
      <c r="W64" s="51">
        <f t="shared" si="8"/>
        <v>0</v>
      </c>
    </row>
    <row r="65" spans="7:23" ht="12">
      <c r="G65" s="1" t="s">
        <v>130</v>
      </c>
      <c r="H65" s="51">
        <f>SUM(H8,H13,H18,H19)-H7</f>
        <v>0</v>
      </c>
      <c r="I65" s="51">
        <f aca="true" t="shared" si="9" ref="I65:N65">SUM(I8,I13,I18,I19)-I7</f>
        <v>0</v>
      </c>
      <c r="J65" s="51">
        <f t="shared" si="9"/>
        <v>0</v>
      </c>
      <c r="K65" s="51">
        <f t="shared" si="9"/>
        <v>0</v>
      </c>
      <c r="L65" s="51">
        <f t="shared" si="9"/>
        <v>0</v>
      </c>
      <c r="M65" s="51">
        <f t="shared" si="9"/>
        <v>0</v>
      </c>
      <c r="N65" s="51">
        <f t="shared" si="9"/>
        <v>0</v>
      </c>
      <c r="P65" s="51">
        <f aca="true" t="shared" si="10" ref="P65:W65">SUM(P8,P13,P18,P19)-P7</f>
        <v>0</v>
      </c>
      <c r="Q65" s="51">
        <f t="shared" si="10"/>
        <v>0</v>
      </c>
      <c r="R65" s="51">
        <f t="shared" si="10"/>
        <v>0</v>
      </c>
      <c r="S65" s="51">
        <f t="shared" si="10"/>
        <v>0</v>
      </c>
      <c r="T65" s="51">
        <f t="shared" si="10"/>
        <v>0</v>
      </c>
      <c r="U65" s="51">
        <f t="shared" si="10"/>
        <v>0</v>
      </c>
      <c r="V65" s="51">
        <f t="shared" si="10"/>
        <v>0</v>
      </c>
      <c r="W65" s="51">
        <f t="shared" si="10"/>
        <v>0</v>
      </c>
    </row>
    <row r="66" spans="7:23" ht="12">
      <c r="G66" s="1" t="s">
        <v>1</v>
      </c>
      <c r="H66" s="51">
        <f>SUM(H9:H12)-H8</f>
        <v>0</v>
      </c>
      <c r="I66" s="51">
        <f aca="true" t="shared" si="11" ref="I66:N66">SUM(I9:I12)-I8</f>
        <v>0</v>
      </c>
      <c r="J66" s="51">
        <f t="shared" si="11"/>
        <v>0</v>
      </c>
      <c r="K66" s="51">
        <f t="shared" si="11"/>
        <v>0</v>
      </c>
      <c r="L66" s="51">
        <f t="shared" si="11"/>
        <v>0</v>
      </c>
      <c r="M66" s="51">
        <f t="shared" si="11"/>
        <v>0</v>
      </c>
      <c r="N66" s="51">
        <f t="shared" si="11"/>
        <v>0</v>
      </c>
      <c r="P66" s="51">
        <f aca="true" t="shared" si="12" ref="P66:W66">SUM(P9:P12)-P8</f>
        <v>0</v>
      </c>
      <c r="Q66" s="51">
        <f t="shared" si="12"/>
        <v>0</v>
      </c>
      <c r="R66" s="51">
        <f t="shared" si="12"/>
        <v>0</v>
      </c>
      <c r="S66" s="51">
        <f t="shared" si="12"/>
        <v>0</v>
      </c>
      <c r="T66" s="51">
        <f t="shared" si="12"/>
        <v>0</v>
      </c>
      <c r="U66" s="51">
        <f t="shared" si="12"/>
        <v>0</v>
      </c>
      <c r="V66" s="51">
        <f t="shared" si="12"/>
        <v>0</v>
      </c>
      <c r="W66" s="51">
        <f t="shared" si="12"/>
        <v>0</v>
      </c>
    </row>
    <row r="67" spans="7:23" ht="12">
      <c r="G67" s="1" t="s">
        <v>131</v>
      </c>
      <c r="H67" s="51">
        <f>SUM(H14:H17)-H13</f>
        <v>0</v>
      </c>
      <c r="I67" s="51">
        <f aca="true" t="shared" si="13" ref="I67:N67">SUM(I14:I17)-I13</f>
        <v>0</v>
      </c>
      <c r="J67" s="51">
        <f t="shared" si="13"/>
        <v>0</v>
      </c>
      <c r="K67" s="51">
        <f t="shared" si="13"/>
        <v>0</v>
      </c>
      <c r="L67" s="51">
        <f t="shared" si="13"/>
        <v>0</v>
      </c>
      <c r="M67" s="51">
        <f t="shared" si="13"/>
        <v>0</v>
      </c>
      <c r="N67" s="51">
        <f t="shared" si="13"/>
        <v>0</v>
      </c>
      <c r="P67" s="51">
        <f aca="true" t="shared" si="14" ref="P67:W67">SUM(P14:P17)-P13</f>
        <v>0</v>
      </c>
      <c r="Q67" s="51">
        <f t="shared" si="14"/>
        <v>0</v>
      </c>
      <c r="R67" s="51">
        <f t="shared" si="14"/>
        <v>0</v>
      </c>
      <c r="S67" s="51">
        <f t="shared" si="14"/>
        <v>0</v>
      </c>
      <c r="T67" s="51">
        <f t="shared" si="14"/>
        <v>0</v>
      </c>
      <c r="U67" s="51">
        <f t="shared" si="14"/>
        <v>0</v>
      </c>
      <c r="V67" s="51">
        <f t="shared" si="14"/>
        <v>0</v>
      </c>
      <c r="W67" s="51">
        <f t="shared" si="14"/>
        <v>0</v>
      </c>
    </row>
    <row r="68" spans="7:23" ht="12">
      <c r="G68" s="1" t="s">
        <v>132</v>
      </c>
      <c r="H68" s="51">
        <f>SUM(H21:H23,H25:H26)-H20</f>
        <v>0</v>
      </c>
      <c r="I68" s="51">
        <f aca="true" t="shared" si="15" ref="I68:N68">SUM(I21:I23,I25:I26)-I20</f>
        <v>0</v>
      </c>
      <c r="J68" s="51">
        <f t="shared" si="15"/>
        <v>0</v>
      </c>
      <c r="K68" s="51">
        <f t="shared" si="15"/>
        <v>0</v>
      </c>
      <c r="L68" s="51">
        <f t="shared" si="15"/>
        <v>0</v>
      </c>
      <c r="M68" s="51">
        <f t="shared" si="15"/>
        <v>0</v>
      </c>
      <c r="N68" s="51">
        <f t="shared" si="15"/>
        <v>0</v>
      </c>
      <c r="P68" s="51">
        <f aca="true" t="shared" si="16" ref="P68:W68">SUM(P21:P23,P25:P26)-P20</f>
        <v>0</v>
      </c>
      <c r="Q68" s="51">
        <f t="shared" si="16"/>
        <v>0</v>
      </c>
      <c r="R68" s="51">
        <f t="shared" si="16"/>
        <v>0</v>
      </c>
      <c r="S68" s="51">
        <f t="shared" si="16"/>
        <v>0</v>
      </c>
      <c r="T68" s="51">
        <f t="shared" si="16"/>
        <v>0</v>
      </c>
      <c r="U68" s="51">
        <f t="shared" si="16"/>
        <v>0</v>
      </c>
      <c r="V68" s="51">
        <f t="shared" si="16"/>
        <v>0</v>
      </c>
      <c r="W68" s="51">
        <f t="shared" si="16"/>
        <v>0</v>
      </c>
    </row>
    <row r="69" spans="7:23" ht="12">
      <c r="G69" s="1" t="s">
        <v>133</v>
      </c>
      <c r="H69" s="51">
        <f>SUM(H28:H30)-H27</f>
        <v>0</v>
      </c>
      <c r="I69" s="51">
        <f aca="true" t="shared" si="17" ref="I69:N69">SUM(I28:I30)-I27</f>
        <v>0</v>
      </c>
      <c r="J69" s="51">
        <f t="shared" si="17"/>
        <v>0</v>
      </c>
      <c r="K69" s="51">
        <f t="shared" si="17"/>
        <v>0</v>
      </c>
      <c r="L69" s="51">
        <f t="shared" si="17"/>
        <v>0</v>
      </c>
      <c r="M69" s="51">
        <f t="shared" si="17"/>
        <v>0</v>
      </c>
      <c r="N69" s="51">
        <f t="shared" si="17"/>
        <v>0</v>
      </c>
      <c r="P69" s="51">
        <f aca="true" t="shared" si="18" ref="P69:W69">SUM(P28:P30)-P27</f>
        <v>0</v>
      </c>
      <c r="Q69" s="51">
        <f t="shared" si="18"/>
        <v>0</v>
      </c>
      <c r="R69" s="51">
        <f t="shared" si="18"/>
        <v>0</v>
      </c>
      <c r="S69" s="51">
        <f t="shared" si="18"/>
        <v>0</v>
      </c>
      <c r="T69" s="51">
        <f t="shared" si="18"/>
        <v>0</v>
      </c>
      <c r="U69" s="51">
        <f t="shared" si="18"/>
        <v>0</v>
      </c>
      <c r="V69" s="51">
        <f t="shared" si="18"/>
        <v>0</v>
      </c>
      <c r="W69" s="51">
        <f t="shared" si="18"/>
        <v>0</v>
      </c>
    </row>
    <row r="70" spans="7:23" ht="12">
      <c r="G70" s="1" t="s">
        <v>134</v>
      </c>
      <c r="H70" s="51">
        <f>SUM(H32:H33,H36,H42,H44:H45)-H31</f>
        <v>0</v>
      </c>
      <c r="I70" s="51">
        <f aca="true" t="shared" si="19" ref="I70:N70">SUM(I32:I33,I36,I42,I44:I45)-I31</f>
        <v>0</v>
      </c>
      <c r="J70" s="51">
        <f t="shared" si="19"/>
        <v>0</v>
      </c>
      <c r="K70" s="51">
        <f t="shared" si="19"/>
        <v>0</v>
      </c>
      <c r="L70" s="51">
        <f t="shared" si="19"/>
        <v>0</v>
      </c>
      <c r="M70" s="51">
        <f t="shared" si="19"/>
        <v>0</v>
      </c>
      <c r="N70" s="51">
        <f t="shared" si="19"/>
        <v>0</v>
      </c>
      <c r="O70" s="52"/>
      <c r="P70" s="51">
        <f aca="true" t="shared" si="20" ref="P70:W70">SUM(P32:P33,P36,P42,P44:P45)-P31</f>
        <v>0</v>
      </c>
      <c r="Q70" s="51">
        <f t="shared" si="20"/>
        <v>0</v>
      </c>
      <c r="R70" s="51">
        <f t="shared" si="20"/>
        <v>0</v>
      </c>
      <c r="S70" s="51">
        <f t="shared" si="20"/>
        <v>0</v>
      </c>
      <c r="T70" s="51">
        <f t="shared" si="20"/>
        <v>0</v>
      </c>
      <c r="U70" s="51">
        <f t="shared" si="20"/>
        <v>0</v>
      </c>
      <c r="V70" s="51">
        <f t="shared" si="20"/>
        <v>0</v>
      </c>
      <c r="W70" s="51">
        <f t="shared" si="20"/>
        <v>0</v>
      </c>
    </row>
    <row r="71" spans="7:23" ht="12">
      <c r="G71" s="1" t="s">
        <v>135</v>
      </c>
      <c r="H71" s="51">
        <f>SUM(H34:H35)-H33</f>
        <v>0</v>
      </c>
      <c r="I71" s="51">
        <f aca="true" t="shared" si="21" ref="I71:N71">SUM(I34:I35)-I33</f>
        <v>0</v>
      </c>
      <c r="J71" s="51">
        <f t="shared" si="21"/>
        <v>0</v>
      </c>
      <c r="K71" s="51">
        <f t="shared" si="21"/>
        <v>0</v>
      </c>
      <c r="L71" s="51">
        <f t="shared" si="21"/>
        <v>0</v>
      </c>
      <c r="M71" s="51">
        <f t="shared" si="21"/>
        <v>0</v>
      </c>
      <c r="N71" s="51">
        <f t="shared" si="21"/>
        <v>0</v>
      </c>
      <c r="O71" s="52"/>
      <c r="P71" s="51">
        <f aca="true" t="shared" si="22" ref="P71:W71">SUM(P34:P35)-P33</f>
        <v>0</v>
      </c>
      <c r="Q71" s="51">
        <f t="shared" si="22"/>
        <v>0</v>
      </c>
      <c r="R71" s="51">
        <f t="shared" si="22"/>
        <v>0</v>
      </c>
      <c r="S71" s="51">
        <f t="shared" si="22"/>
        <v>0</v>
      </c>
      <c r="T71" s="51">
        <f t="shared" si="22"/>
        <v>0</v>
      </c>
      <c r="U71" s="51">
        <f t="shared" si="22"/>
        <v>0</v>
      </c>
      <c r="V71" s="51">
        <f t="shared" si="22"/>
        <v>0</v>
      </c>
      <c r="W71" s="51">
        <f t="shared" si="22"/>
        <v>0</v>
      </c>
    </row>
    <row r="72" spans="7:23" ht="12">
      <c r="G72" s="1" t="s">
        <v>136</v>
      </c>
      <c r="H72" s="51">
        <f>SUM(H37:H41)-H36</f>
        <v>0</v>
      </c>
      <c r="I72" s="51">
        <f aca="true" t="shared" si="23" ref="I72:N72">SUM(I37:I41)-I36</f>
        <v>0</v>
      </c>
      <c r="J72" s="51">
        <f t="shared" si="23"/>
        <v>0</v>
      </c>
      <c r="K72" s="51">
        <f t="shared" si="23"/>
        <v>0</v>
      </c>
      <c r="L72" s="51">
        <f t="shared" si="23"/>
        <v>0</v>
      </c>
      <c r="M72" s="51">
        <f t="shared" si="23"/>
        <v>0</v>
      </c>
      <c r="N72" s="51">
        <f t="shared" si="23"/>
        <v>0</v>
      </c>
      <c r="O72" s="52"/>
      <c r="P72" s="51">
        <f aca="true" t="shared" si="24" ref="P72:W72">SUM(P37:P41)-P36</f>
        <v>0</v>
      </c>
      <c r="Q72" s="51">
        <f t="shared" si="24"/>
        <v>0</v>
      </c>
      <c r="R72" s="51">
        <f t="shared" si="24"/>
        <v>0</v>
      </c>
      <c r="S72" s="51">
        <f t="shared" si="24"/>
        <v>0</v>
      </c>
      <c r="T72" s="51">
        <f t="shared" si="24"/>
        <v>0</v>
      </c>
      <c r="U72" s="51">
        <f t="shared" si="24"/>
        <v>0</v>
      </c>
      <c r="V72" s="51">
        <f t="shared" si="24"/>
        <v>0</v>
      </c>
      <c r="W72" s="51">
        <f t="shared" si="24"/>
        <v>0</v>
      </c>
    </row>
    <row r="73" spans="7:23" ht="12">
      <c r="G73" s="1" t="s">
        <v>137</v>
      </c>
      <c r="H73" s="51">
        <f>SUM(H48:H50)-H47</f>
        <v>0</v>
      </c>
      <c r="I73" s="51">
        <f aca="true" t="shared" si="25" ref="I73:N73">SUM(I48:I50)-I47</f>
        <v>0</v>
      </c>
      <c r="J73" s="51">
        <f t="shared" si="25"/>
        <v>0</v>
      </c>
      <c r="K73" s="51">
        <f t="shared" si="25"/>
        <v>0</v>
      </c>
      <c r="L73" s="51">
        <f t="shared" si="25"/>
        <v>0</v>
      </c>
      <c r="M73" s="51">
        <f t="shared" si="25"/>
        <v>0</v>
      </c>
      <c r="N73" s="51">
        <f t="shared" si="25"/>
        <v>0</v>
      </c>
      <c r="O73" s="52"/>
      <c r="P73" s="51">
        <f aca="true" t="shared" si="26" ref="P73:W73">SUM(P48:P50)-P47</f>
        <v>0</v>
      </c>
      <c r="Q73" s="51">
        <f t="shared" si="26"/>
        <v>0</v>
      </c>
      <c r="R73" s="51">
        <f t="shared" si="26"/>
        <v>0</v>
      </c>
      <c r="S73" s="51">
        <f t="shared" si="26"/>
        <v>0</v>
      </c>
      <c r="T73" s="51">
        <f t="shared" si="26"/>
        <v>0</v>
      </c>
      <c r="U73" s="51">
        <f t="shared" si="26"/>
        <v>0</v>
      </c>
      <c r="V73" s="51">
        <f t="shared" si="26"/>
        <v>0</v>
      </c>
      <c r="W73" s="51">
        <f t="shared" si="26"/>
        <v>0</v>
      </c>
    </row>
    <row r="74" spans="8:23" ht="12">
      <c r="H74" s="53"/>
      <c r="I74" s="53"/>
      <c r="J74" s="53"/>
      <c r="K74" s="53"/>
      <c r="L74" s="53"/>
      <c r="M74" s="53"/>
      <c r="N74" s="53"/>
      <c r="O74" s="52"/>
      <c r="P74" s="53"/>
      <c r="Q74" s="53"/>
      <c r="R74" s="53"/>
      <c r="S74" s="53"/>
      <c r="T74" s="53"/>
      <c r="U74" s="53"/>
      <c r="V74" s="53"/>
      <c r="W74" s="53"/>
    </row>
    <row r="75" spans="8:23" ht="12">
      <c r="H75" s="53"/>
      <c r="I75" s="53"/>
      <c r="J75" s="53"/>
      <c r="K75" s="53"/>
      <c r="L75" s="53"/>
      <c r="M75" s="53"/>
      <c r="N75" s="53"/>
      <c r="O75" s="52"/>
      <c r="P75" s="53"/>
      <c r="Q75" s="53"/>
      <c r="R75" s="53"/>
      <c r="S75" s="53"/>
      <c r="T75" s="53"/>
      <c r="U75" s="53"/>
      <c r="V75" s="53"/>
      <c r="W75" s="53"/>
    </row>
    <row r="76" spans="8:23" ht="12">
      <c r="H76" s="53"/>
      <c r="I76" s="53"/>
      <c r="J76" s="53"/>
      <c r="K76" s="53"/>
      <c r="L76" s="53"/>
      <c r="M76" s="53"/>
      <c r="N76" s="53"/>
      <c r="O76" s="52"/>
      <c r="P76" s="53"/>
      <c r="Q76" s="53"/>
      <c r="R76" s="53"/>
      <c r="S76" s="53"/>
      <c r="T76" s="53"/>
      <c r="U76" s="53"/>
      <c r="V76" s="53"/>
      <c r="W76" s="53"/>
    </row>
    <row r="77" spans="8:23" ht="12">
      <c r="H77" s="53"/>
      <c r="I77" s="53"/>
      <c r="J77" s="53"/>
      <c r="K77" s="53"/>
      <c r="L77" s="53"/>
      <c r="M77" s="53"/>
      <c r="N77" s="53"/>
      <c r="O77" s="52"/>
      <c r="P77" s="53"/>
      <c r="Q77" s="53"/>
      <c r="R77" s="53"/>
      <c r="S77" s="53"/>
      <c r="T77" s="53"/>
      <c r="U77" s="53"/>
      <c r="V77" s="53"/>
      <c r="W77" s="53"/>
    </row>
  </sheetData>
  <sheetProtection/>
  <mergeCells count="134">
    <mergeCell ref="H2:M2"/>
    <mergeCell ref="Q2:W2"/>
    <mergeCell ref="H4:H5"/>
    <mergeCell ref="P4:R4"/>
    <mergeCell ref="S4:W4"/>
    <mergeCell ref="D60:E60"/>
    <mergeCell ref="F60:G60"/>
    <mergeCell ref="D56:E56"/>
    <mergeCell ref="F56:G56"/>
    <mergeCell ref="D57:E57"/>
    <mergeCell ref="D61:E61"/>
    <mergeCell ref="F61:G61"/>
    <mergeCell ref="D58:E58"/>
    <mergeCell ref="F58:G58"/>
    <mergeCell ref="D59:E59"/>
    <mergeCell ref="F59:G59"/>
    <mergeCell ref="F57:G57"/>
    <mergeCell ref="E50:G50"/>
    <mergeCell ref="D51:G51"/>
    <mergeCell ref="E52:F52"/>
    <mergeCell ref="E53:F53"/>
    <mergeCell ref="Z61:AA61"/>
    <mergeCell ref="AA52:AB52"/>
    <mergeCell ref="AA53:AB53"/>
    <mergeCell ref="AB58:AC58"/>
    <mergeCell ref="Y54:AC54"/>
    <mergeCell ref="AB61:AC61"/>
    <mergeCell ref="X4:AC5"/>
    <mergeCell ref="Z59:AA59"/>
    <mergeCell ref="AB59:AC59"/>
    <mergeCell ref="Z60:AA60"/>
    <mergeCell ref="AB60:AC60"/>
    <mergeCell ref="Z57:AA57"/>
    <mergeCell ref="AB57:AC57"/>
    <mergeCell ref="Z58:AA58"/>
    <mergeCell ref="Z51:AC51"/>
    <mergeCell ref="Z55:AA55"/>
    <mergeCell ref="AB55:AC55"/>
    <mergeCell ref="Z56:AA56"/>
    <mergeCell ref="AB56:AC56"/>
    <mergeCell ref="AA43:AB43"/>
    <mergeCell ref="Z45:AC45"/>
    <mergeCell ref="Y46:AC46"/>
    <mergeCell ref="Z47:AC47"/>
    <mergeCell ref="Z44:AC44"/>
    <mergeCell ref="Z36:AC36"/>
    <mergeCell ref="Z42:AC42"/>
    <mergeCell ref="AA37:AC37"/>
    <mergeCell ref="AA38:AC38"/>
    <mergeCell ref="AA39:AC39"/>
    <mergeCell ref="AA40:AC40"/>
    <mergeCell ref="AA41:AC41"/>
    <mergeCell ref="Z32:AC32"/>
    <mergeCell ref="Z33:AC33"/>
    <mergeCell ref="AA34:AC34"/>
    <mergeCell ref="AA35:AC35"/>
    <mergeCell ref="Z28:AC28"/>
    <mergeCell ref="Z29:AC29"/>
    <mergeCell ref="Z30:AC30"/>
    <mergeCell ref="Y31:AC31"/>
    <mergeCell ref="AA24:AB24"/>
    <mergeCell ref="Z25:AC25"/>
    <mergeCell ref="Z26:AC26"/>
    <mergeCell ref="Y27:AC27"/>
    <mergeCell ref="Z22:AC22"/>
    <mergeCell ref="Z23:AC23"/>
    <mergeCell ref="AA16:AC16"/>
    <mergeCell ref="AA17:AC17"/>
    <mergeCell ref="Z18:AC18"/>
    <mergeCell ref="Z19:AC19"/>
    <mergeCell ref="B6:G6"/>
    <mergeCell ref="C7:G7"/>
    <mergeCell ref="E11:G11"/>
    <mergeCell ref="D8:G8"/>
    <mergeCell ref="E9:G9"/>
    <mergeCell ref="E10:G10"/>
    <mergeCell ref="I4:N4"/>
    <mergeCell ref="D55:E55"/>
    <mergeCell ref="F55:G55"/>
    <mergeCell ref="C54:G54"/>
    <mergeCell ref="D44:G44"/>
    <mergeCell ref="D45:G45"/>
    <mergeCell ref="C46:G46"/>
    <mergeCell ref="D47:G47"/>
    <mergeCell ref="E48:G48"/>
    <mergeCell ref="E49:G49"/>
    <mergeCell ref="D42:G42"/>
    <mergeCell ref="E40:G40"/>
    <mergeCell ref="E41:G41"/>
    <mergeCell ref="E43:F43"/>
    <mergeCell ref="D36:G36"/>
    <mergeCell ref="E37:G37"/>
    <mergeCell ref="E38:G38"/>
    <mergeCell ref="E39:G39"/>
    <mergeCell ref="D32:G32"/>
    <mergeCell ref="D33:G33"/>
    <mergeCell ref="E34:G34"/>
    <mergeCell ref="E35:G35"/>
    <mergeCell ref="D28:G28"/>
    <mergeCell ref="D30:G30"/>
    <mergeCell ref="D29:G29"/>
    <mergeCell ref="C31:G31"/>
    <mergeCell ref="D25:G25"/>
    <mergeCell ref="E24:F24"/>
    <mergeCell ref="D26:G26"/>
    <mergeCell ref="C27:G27"/>
    <mergeCell ref="D18:G18"/>
    <mergeCell ref="D19:G19"/>
    <mergeCell ref="D21:G21"/>
    <mergeCell ref="D23:G23"/>
    <mergeCell ref="C20:G20"/>
    <mergeCell ref="D22:G22"/>
    <mergeCell ref="AA10:AC10"/>
    <mergeCell ref="AA11:AC11"/>
    <mergeCell ref="AA12:AC12"/>
    <mergeCell ref="Z13:AC13"/>
    <mergeCell ref="AA14:AC14"/>
    <mergeCell ref="AA15:AC15"/>
    <mergeCell ref="B4:G5"/>
    <mergeCell ref="E12:G12"/>
    <mergeCell ref="E14:G14"/>
    <mergeCell ref="D13:G13"/>
    <mergeCell ref="E15:G15"/>
    <mergeCell ref="E16:G16"/>
    <mergeCell ref="E17:G17"/>
    <mergeCell ref="X6:AC6"/>
    <mergeCell ref="Y20:AC20"/>
    <mergeCell ref="Z21:AC21"/>
    <mergeCell ref="AA49:AC49"/>
    <mergeCell ref="AA50:AC50"/>
    <mergeCell ref="Y7:AC7"/>
    <mergeCell ref="Z8:AC8"/>
    <mergeCell ref="AA48:AC48"/>
    <mergeCell ref="AA9:AC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D77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1" sqref="A1:IV16384"/>
    </sheetView>
  </sheetViews>
  <sheetFormatPr defaultColWidth="9.125" defaultRowHeight="12.75"/>
  <cols>
    <col min="1" max="6" width="2.625" style="1" customWidth="1"/>
    <col min="7" max="7" width="19.00390625" style="1" customWidth="1"/>
    <col min="8" max="8" width="10.625" style="2" customWidth="1"/>
    <col min="9" max="14" width="9.375" style="2" customWidth="1"/>
    <col min="15" max="15" width="8.00390625" style="3" customWidth="1"/>
    <col min="16" max="24" width="8.00390625" style="2" customWidth="1"/>
    <col min="25" max="29" width="2.625" style="1" customWidth="1"/>
    <col min="30" max="30" width="19.00390625" style="1" customWidth="1"/>
    <col min="31" max="16384" width="9.125" style="2" customWidth="1"/>
  </cols>
  <sheetData>
    <row r="1" spans="2:16" ht="12">
      <c r="B1" s="1" t="s">
        <v>72</v>
      </c>
      <c r="P1" s="2" t="s">
        <v>73</v>
      </c>
    </row>
    <row r="2" spans="1:30" s="6" customFormat="1" ht="14.25">
      <c r="A2" s="4"/>
      <c r="B2" s="5"/>
      <c r="C2" s="5"/>
      <c r="D2" s="5"/>
      <c r="E2" s="5"/>
      <c r="F2" s="5"/>
      <c r="G2" s="5"/>
      <c r="H2" s="92" t="s">
        <v>127</v>
      </c>
      <c r="I2" s="92"/>
      <c r="J2" s="92"/>
      <c r="K2" s="92"/>
      <c r="L2" s="92"/>
      <c r="M2" s="92"/>
      <c r="N2" s="5"/>
      <c r="O2" s="5"/>
      <c r="P2" s="92" t="s">
        <v>125</v>
      </c>
      <c r="Q2" s="92"/>
      <c r="R2" s="92"/>
      <c r="S2" s="92"/>
      <c r="T2" s="92"/>
      <c r="U2" s="92"/>
      <c r="V2" s="92"/>
      <c r="W2" s="92"/>
      <c r="X2" s="92"/>
      <c r="Y2" s="5"/>
      <c r="Z2" s="5"/>
      <c r="AA2" s="5"/>
      <c r="AB2" s="5"/>
      <c r="AC2" s="5"/>
      <c r="AD2" s="5"/>
    </row>
    <row r="3" spans="8:24" ht="12" thickBot="1">
      <c r="H3" s="3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  <c r="X3" s="3"/>
    </row>
    <row r="4" spans="2:30" s="8" customFormat="1" ht="12.75" customHeight="1">
      <c r="B4" s="108" t="s">
        <v>145</v>
      </c>
      <c r="C4" s="67"/>
      <c r="D4" s="67"/>
      <c r="E4" s="67"/>
      <c r="F4" s="67"/>
      <c r="G4" s="68"/>
      <c r="H4" s="107" t="s">
        <v>150</v>
      </c>
      <c r="I4" s="77"/>
      <c r="J4" s="77"/>
      <c r="K4" s="77"/>
      <c r="L4" s="77"/>
      <c r="M4" s="77"/>
      <c r="N4" s="77"/>
      <c r="O4" s="9"/>
      <c r="P4" s="101" t="s">
        <v>149</v>
      </c>
      <c r="Q4" s="101"/>
      <c r="R4" s="101"/>
      <c r="S4" s="101"/>
      <c r="T4" s="101"/>
      <c r="U4" s="102"/>
      <c r="V4" s="99" t="s">
        <v>148</v>
      </c>
      <c r="W4" s="105" t="s">
        <v>126</v>
      </c>
      <c r="X4" s="103" t="s">
        <v>80</v>
      </c>
      <c r="Y4" s="106" t="s">
        <v>146</v>
      </c>
      <c r="Z4" s="84"/>
      <c r="AA4" s="84"/>
      <c r="AB4" s="84"/>
      <c r="AC4" s="84"/>
      <c r="AD4" s="84"/>
    </row>
    <row r="5" spans="1:30" s="8" customFormat="1" ht="36">
      <c r="A5" s="11"/>
      <c r="B5" s="69"/>
      <c r="C5" s="69"/>
      <c r="D5" s="69"/>
      <c r="E5" s="69"/>
      <c r="F5" s="69"/>
      <c r="G5" s="70"/>
      <c r="H5" s="12" t="s">
        <v>0</v>
      </c>
      <c r="I5" s="13" t="s">
        <v>75</v>
      </c>
      <c r="J5" s="13" t="s">
        <v>76</v>
      </c>
      <c r="K5" s="13" t="s">
        <v>77</v>
      </c>
      <c r="L5" s="13" t="s">
        <v>79</v>
      </c>
      <c r="M5" s="13" t="s">
        <v>80</v>
      </c>
      <c r="N5" s="13"/>
      <c r="O5" s="14"/>
      <c r="P5" s="54" t="s">
        <v>0</v>
      </c>
      <c r="Q5" s="54" t="s">
        <v>121</v>
      </c>
      <c r="R5" s="54" t="s">
        <v>122</v>
      </c>
      <c r="S5" s="54" t="s">
        <v>123</v>
      </c>
      <c r="T5" s="54" t="s">
        <v>124</v>
      </c>
      <c r="U5" s="54" t="s">
        <v>80</v>
      </c>
      <c r="V5" s="100"/>
      <c r="W5" s="100"/>
      <c r="X5" s="104"/>
      <c r="Y5" s="85"/>
      <c r="Z5" s="86"/>
      <c r="AA5" s="86"/>
      <c r="AB5" s="86"/>
      <c r="AC5" s="86"/>
      <c r="AD5" s="86"/>
    </row>
    <row r="6" spans="2:30" s="20" customFormat="1" ht="15" customHeight="1">
      <c r="B6" s="78" t="s">
        <v>19</v>
      </c>
      <c r="C6" s="78"/>
      <c r="D6" s="78"/>
      <c r="E6" s="78"/>
      <c r="F6" s="78"/>
      <c r="G6" s="79"/>
      <c r="H6" s="21">
        <f>SUM(I6:N6)</f>
        <v>32299</v>
      </c>
      <c r="I6" s="21">
        <v>10760</v>
      </c>
      <c r="J6" s="21">
        <v>12730</v>
      </c>
      <c r="K6" s="21">
        <v>5734</v>
      </c>
      <c r="L6" s="21">
        <v>415</v>
      </c>
      <c r="M6" s="21">
        <v>2660</v>
      </c>
      <c r="N6" s="22"/>
      <c r="O6" s="23"/>
      <c r="P6" s="55">
        <f>SUM(Q6:U6)</f>
        <v>9104</v>
      </c>
      <c r="Q6" s="55">
        <v>729</v>
      </c>
      <c r="R6" s="55">
        <v>6769</v>
      </c>
      <c r="S6" s="55">
        <v>28</v>
      </c>
      <c r="T6" s="55">
        <v>1042</v>
      </c>
      <c r="U6" s="55">
        <v>536</v>
      </c>
      <c r="V6" s="55">
        <v>316</v>
      </c>
      <c r="W6" s="56">
        <v>774</v>
      </c>
      <c r="X6" s="56">
        <v>504</v>
      </c>
      <c r="Y6" s="64" t="s">
        <v>19</v>
      </c>
      <c r="Z6" s="65"/>
      <c r="AA6" s="65"/>
      <c r="AB6" s="65"/>
      <c r="AC6" s="65"/>
      <c r="AD6" s="65"/>
    </row>
    <row r="7" spans="2:30" s="20" customFormat="1" ht="15" customHeight="1">
      <c r="B7" s="25"/>
      <c r="C7" s="65" t="s">
        <v>81</v>
      </c>
      <c r="D7" s="65"/>
      <c r="E7" s="65"/>
      <c r="F7" s="65"/>
      <c r="G7" s="72"/>
      <c r="H7" s="21">
        <f aca="true" t="shared" si="0" ref="H7:H61">SUM(I7:N7)</f>
        <v>2513</v>
      </c>
      <c r="I7" s="21">
        <v>2126</v>
      </c>
      <c r="J7" s="21">
        <v>170</v>
      </c>
      <c r="K7" s="21">
        <v>5</v>
      </c>
      <c r="L7" s="21">
        <v>53</v>
      </c>
      <c r="M7" s="21">
        <v>159</v>
      </c>
      <c r="N7" s="27"/>
      <c r="O7" s="23"/>
      <c r="P7" s="57">
        <f aca="true" t="shared" si="1" ref="P7:P61">SUM(Q7:U7)</f>
        <v>237</v>
      </c>
      <c r="Q7" s="57">
        <v>16</v>
      </c>
      <c r="R7" s="57">
        <v>214</v>
      </c>
      <c r="S7" s="57">
        <v>0</v>
      </c>
      <c r="T7" s="57">
        <v>2</v>
      </c>
      <c r="U7" s="57">
        <v>5</v>
      </c>
      <c r="V7" s="57">
        <v>2</v>
      </c>
      <c r="W7" s="21">
        <v>5</v>
      </c>
      <c r="X7" s="21">
        <v>29</v>
      </c>
      <c r="Y7" s="24"/>
      <c r="Z7" s="65" t="s">
        <v>81</v>
      </c>
      <c r="AA7" s="65"/>
      <c r="AB7" s="65"/>
      <c r="AC7" s="65"/>
      <c r="AD7" s="65"/>
    </row>
    <row r="8" spans="2:30" s="28" customFormat="1" ht="12" customHeight="1">
      <c r="B8" s="29"/>
      <c r="C8" s="29"/>
      <c r="D8" s="62" t="s">
        <v>82</v>
      </c>
      <c r="E8" s="62"/>
      <c r="F8" s="62"/>
      <c r="G8" s="63"/>
      <c r="H8" s="21">
        <f t="shared" si="0"/>
        <v>375</v>
      </c>
      <c r="I8" s="31">
        <v>331</v>
      </c>
      <c r="J8" s="31">
        <v>15</v>
      </c>
      <c r="K8" s="31">
        <v>1</v>
      </c>
      <c r="L8" s="31">
        <v>2</v>
      </c>
      <c r="M8" s="31">
        <v>26</v>
      </c>
      <c r="N8" s="32"/>
      <c r="O8" s="33"/>
      <c r="P8" s="57">
        <f t="shared" si="1"/>
        <v>13</v>
      </c>
      <c r="Q8" s="58">
        <v>5</v>
      </c>
      <c r="R8" s="58">
        <v>8</v>
      </c>
      <c r="S8" s="58">
        <v>0</v>
      </c>
      <c r="T8" s="58">
        <v>0</v>
      </c>
      <c r="U8" s="58">
        <v>0</v>
      </c>
      <c r="V8" s="58">
        <v>0</v>
      </c>
      <c r="W8" s="31">
        <v>0</v>
      </c>
      <c r="X8" s="31">
        <v>5</v>
      </c>
      <c r="Y8" s="34"/>
      <c r="Z8" s="29"/>
      <c r="AA8" s="62" t="s">
        <v>82</v>
      </c>
      <c r="AB8" s="62"/>
      <c r="AC8" s="62"/>
      <c r="AD8" s="62"/>
    </row>
    <row r="9" spans="2:30" s="28" customFormat="1" ht="12" customHeight="1">
      <c r="B9" s="29"/>
      <c r="C9" s="29"/>
      <c r="D9" s="29"/>
      <c r="E9" s="62" t="s">
        <v>1</v>
      </c>
      <c r="F9" s="62"/>
      <c r="G9" s="63"/>
      <c r="H9" s="21">
        <f t="shared" si="0"/>
        <v>351</v>
      </c>
      <c r="I9" s="35">
        <v>312</v>
      </c>
      <c r="J9" s="35">
        <v>14</v>
      </c>
      <c r="K9" s="35">
        <v>1</v>
      </c>
      <c r="L9" s="35">
        <v>1</v>
      </c>
      <c r="M9" s="35">
        <v>23</v>
      </c>
      <c r="N9" s="36"/>
      <c r="O9" s="37"/>
      <c r="P9" s="57">
        <f t="shared" si="1"/>
        <v>9</v>
      </c>
      <c r="Q9" s="59">
        <v>4</v>
      </c>
      <c r="R9" s="59">
        <v>5</v>
      </c>
      <c r="S9" s="59">
        <v>0</v>
      </c>
      <c r="T9" s="59">
        <v>0</v>
      </c>
      <c r="U9" s="59">
        <v>0</v>
      </c>
      <c r="V9" s="59">
        <v>0</v>
      </c>
      <c r="W9" s="35">
        <v>0</v>
      </c>
      <c r="X9" s="35">
        <v>5</v>
      </c>
      <c r="Y9" s="34"/>
      <c r="Z9" s="29"/>
      <c r="AA9" s="29"/>
      <c r="AB9" s="62" t="s">
        <v>1</v>
      </c>
      <c r="AC9" s="62"/>
      <c r="AD9" s="62"/>
    </row>
    <row r="10" spans="2:30" s="28" customFormat="1" ht="12" customHeight="1">
      <c r="B10" s="29"/>
      <c r="C10" s="29"/>
      <c r="D10" s="29"/>
      <c r="E10" s="80" t="s">
        <v>83</v>
      </c>
      <c r="F10" s="80"/>
      <c r="G10" s="81"/>
      <c r="H10" s="21">
        <f t="shared" si="0"/>
        <v>9</v>
      </c>
      <c r="I10" s="35">
        <v>8</v>
      </c>
      <c r="J10" s="35">
        <v>0</v>
      </c>
      <c r="K10" s="35">
        <v>0</v>
      </c>
      <c r="L10" s="35">
        <v>1</v>
      </c>
      <c r="M10" s="35">
        <v>0</v>
      </c>
      <c r="N10" s="36"/>
      <c r="O10" s="37"/>
      <c r="P10" s="57">
        <f t="shared" si="1"/>
        <v>2</v>
      </c>
      <c r="Q10" s="59">
        <v>0</v>
      </c>
      <c r="R10" s="59">
        <v>2</v>
      </c>
      <c r="S10" s="59">
        <v>0</v>
      </c>
      <c r="T10" s="59">
        <v>0</v>
      </c>
      <c r="U10" s="59">
        <v>0</v>
      </c>
      <c r="V10" s="59">
        <v>0</v>
      </c>
      <c r="W10" s="35">
        <v>0</v>
      </c>
      <c r="X10" s="35">
        <v>0</v>
      </c>
      <c r="Y10" s="34"/>
      <c r="Z10" s="29"/>
      <c r="AA10" s="29"/>
      <c r="AB10" s="62" t="s">
        <v>83</v>
      </c>
      <c r="AC10" s="62"/>
      <c r="AD10" s="62"/>
    </row>
    <row r="11" spans="2:30" s="28" customFormat="1" ht="12" customHeight="1">
      <c r="B11" s="29"/>
      <c r="C11" s="29"/>
      <c r="D11" s="29"/>
      <c r="E11" s="62" t="s">
        <v>2</v>
      </c>
      <c r="F11" s="62"/>
      <c r="G11" s="63"/>
      <c r="H11" s="21">
        <f t="shared" si="0"/>
        <v>4</v>
      </c>
      <c r="I11" s="35">
        <v>4</v>
      </c>
      <c r="J11" s="35">
        <v>0</v>
      </c>
      <c r="K11" s="35">
        <v>0</v>
      </c>
      <c r="L11" s="35">
        <v>0</v>
      </c>
      <c r="M11" s="35">
        <v>0</v>
      </c>
      <c r="N11" s="36"/>
      <c r="O11" s="37"/>
      <c r="P11" s="57">
        <f t="shared" si="1"/>
        <v>2</v>
      </c>
      <c r="Q11" s="59">
        <v>1</v>
      </c>
      <c r="R11" s="59">
        <v>1</v>
      </c>
      <c r="S11" s="59">
        <v>0</v>
      </c>
      <c r="T11" s="59">
        <v>0</v>
      </c>
      <c r="U11" s="59">
        <v>0</v>
      </c>
      <c r="V11" s="59">
        <v>0</v>
      </c>
      <c r="W11" s="35">
        <v>0</v>
      </c>
      <c r="X11" s="35">
        <v>0</v>
      </c>
      <c r="Y11" s="34"/>
      <c r="Z11" s="29"/>
      <c r="AA11" s="29"/>
      <c r="AB11" s="62" t="s">
        <v>2</v>
      </c>
      <c r="AC11" s="62"/>
      <c r="AD11" s="62"/>
    </row>
    <row r="12" spans="2:30" s="28" customFormat="1" ht="12" customHeight="1">
      <c r="B12" s="29"/>
      <c r="C12" s="29"/>
      <c r="D12" s="29"/>
      <c r="E12" s="62" t="s">
        <v>3</v>
      </c>
      <c r="F12" s="62"/>
      <c r="G12" s="63"/>
      <c r="H12" s="21">
        <f t="shared" si="0"/>
        <v>11</v>
      </c>
      <c r="I12" s="35">
        <v>7</v>
      </c>
      <c r="J12" s="35">
        <v>1</v>
      </c>
      <c r="K12" s="35">
        <v>0</v>
      </c>
      <c r="L12" s="35">
        <v>0</v>
      </c>
      <c r="M12" s="35">
        <v>3</v>
      </c>
      <c r="N12" s="36"/>
      <c r="O12" s="37"/>
      <c r="P12" s="57">
        <f t="shared" si="1"/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35">
        <v>0</v>
      </c>
      <c r="X12" s="35">
        <v>0</v>
      </c>
      <c r="Y12" s="34"/>
      <c r="Z12" s="29"/>
      <c r="AA12" s="29"/>
      <c r="AB12" s="62" t="s">
        <v>3</v>
      </c>
      <c r="AC12" s="62"/>
      <c r="AD12" s="62"/>
    </row>
    <row r="13" spans="2:30" s="28" customFormat="1" ht="12" customHeight="1">
      <c r="B13" s="29"/>
      <c r="C13" s="29"/>
      <c r="D13" s="62" t="s">
        <v>84</v>
      </c>
      <c r="E13" s="62"/>
      <c r="F13" s="62"/>
      <c r="G13" s="63"/>
      <c r="H13" s="21">
        <f t="shared" si="0"/>
        <v>1258</v>
      </c>
      <c r="I13" s="31">
        <v>1013</v>
      </c>
      <c r="J13" s="31">
        <v>105</v>
      </c>
      <c r="K13" s="31">
        <v>2</v>
      </c>
      <c r="L13" s="31">
        <v>39</v>
      </c>
      <c r="M13" s="31">
        <v>99</v>
      </c>
      <c r="N13" s="32"/>
      <c r="O13" s="33"/>
      <c r="P13" s="57">
        <f t="shared" si="1"/>
        <v>154</v>
      </c>
      <c r="Q13" s="58">
        <v>6</v>
      </c>
      <c r="R13" s="58">
        <v>144</v>
      </c>
      <c r="S13" s="58">
        <v>0</v>
      </c>
      <c r="T13" s="58">
        <v>2</v>
      </c>
      <c r="U13" s="58">
        <v>2</v>
      </c>
      <c r="V13" s="58">
        <v>1</v>
      </c>
      <c r="W13" s="31">
        <v>3</v>
      </c>
      <c r="X13" s="31">
        <v>22</v>
      </c>
      <c r="Y13" s="34"/>
      <c r="Z13" s="29"/>
      <c r="AA13" s="62" t="s">
        <v>84</v>
      </c>
      <c r="AB13" s="62"/>
      <c r="AC13" s="62"/>
      <c r="AD13" s="62"/>
    </row>
    <row r="14" spans="2:30" s="28" customFormat="1" ht="12" customHeight="1">
      <c r="B14" s="29"/>
      <c r="C14" s="29"/>
      <c r="D14" s="29"/>
      <c r="E14" s="62" t="s">
        <v>4</v>
      </c>
      <c r="F14" s="62"/>
      <c r="G14" s="63"/>
      <c r="H14" s="21">
        <f t="shared" si="0"/>
        <v>75</v>
      </c>
      <c r="I14" s="35">
        <v>65</v>
      </c>
      <c r="J14" s="35">
        <v>0</v>
      </c>
      <c r="K14" s="35">
        <v>0</v>
      </c>
      <c r="L14" s="35">
        <v>3</v>
      </c>
      <c r="M14" s="35">
        <v>7</v>
      </c>
      <c r="N14" s="36"/>
      <c r="O14" s="37"/>
      <c r="P14" s="57">
        <f t="shared" si="1"/>
        <v>3</v>
      </c>
      <c r="Q14" s="59">
        <v>0</v>
      </c>
      <c r="R14" s="59">
        <v>3</v>
      </c>
      <c r="S14" s="59">
        <v>0</v>
      </c>
      <c r="T14" s="59">
        <v>0</v>
      </c>
      <c r="U14" s="59">
        <v>0</v>
      </c>
      <c r="V14" s="59">
        <v>0</v>
      </c>
      <c r="W14" s="35">
        <v>0</v>
      </c>
      <c r="X14" s="35">
        <v>0</v>
      </c>
      <c r="Y14" s="34"/>
      <c r="Z14" s="29"/>
      <c r="AA14" s="29"/>
      <c r="AB14" s="62" t="s">
        <v>4</v>
      </c>
      <c r="AC14" s="62"/>
      <c r="AD14" s="62"/>
    </row>
    <row r="15" spans="2:30" s="28" customFormat="1" ht="12" customHeight="1">
      <c r="B15" s="29"/>
      <c r="C15" s="29"/>
      <c r="D15" s="29"/>
      <c r="E15" s="62" t="s">
        <v>5</v>
      </c>
      <c r="F15" s="62"/>
      <c r="G15" s="63"/>
      <c r="H15" s="21">
        <f t="shared" si="0"/>
        <v>564</v>
      </c>
      <c r="I15" s="35">
        <v>452</v>
      </c>
      <c r="J15" s="35">
        <v>49</v>
      </c>
      <c r="K15" s="35">
        <v>1</v>
      </c>
      <c r="L15" s="35">
        <v>14</v>
      </c>
      <c r="M15" s="35">
        <v>48</v>
      </c>
      <c r="N15" s="36"/>
      <c r="O15" s="37"/>
      <c r="P15" s="57">
        <f t="shared" si="1"/>
        <v>105</v>
      </c>
      <c r="Q15" s="59">
        <v>5</v>
      </c>
      <c r="R15" s="59">
        <v>97</v>
      </c>
      <c r="S15" s="59">
        <v>0</v>
      </c>
      <c r="T15" s="59">
        <v>1</v>
      </c>
      <c r="U15" s="59">
        <v>2</v>
      </c>
      <c r="V15" s="59">
        <v>1</v>
      </c>
      <c r="W15" s="35">
        <v>1</v>
      </c>
      <c r="X15" s="35">
        <v>8</v>
      </c>
      <c r="Y15" s="34"/>
      <c r="Z15" s="29"/>
      <c r="AA15" s="29"/>
      <c r="AB15" s="62" t="s">
        <v>5</v>
      </c>
      <c r="AC15" s="62"/>
      <c r="AD15" s="62"/>
    </row>
    <row r="16" spans="2:30" s="28" customFormat="1" ht="12" customHeight="1">
      <c r="B16" s="29"/>
      <c r="C16" s="29"/>
      <c r="D16" s="29"/>
      <c r="E16" s="62" t="s">
        <v>6</v>
      </c>
      <c r="F16" s="62"/>
      <c r="G16" s="63"/>
      <c r="H16" s="21">
        <f t="shared" si="0"/>
        <v>48</v>
      </c>
      <c r="I16" s="35">
        <v>39</v>
      </c>
      <c r="J16" s="35">
        <v>2</v>
      </c>
      <c r="K16" s="35">
        <v>0</v>
      </c>
      <c r="L16" s="35">
        <v>4</v>
      </c>
      <c r="M16" s="35">
        <v>3</v>
      </c>
      <c r="N16" s="36"/>
      <c r="O16" s="37"/>
      <c r="P16" s="57">
        <f t="shared" si="1"/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35">
        <v>0</v>
      </c>
      <c r="X16" s="35">
        <v>0</v>
      </c>
      <c r="Y16" s="34"/>
      <c r="Z16" s="29"/>
      <c r="AA16" s="29"/>
      <c r="AB16" s="62" t="s">
        <v>6</v>
      </c>
      <c r="AC16" s="62"/>
      <c r="AD16" s="62"/>
    </row>
    <row r="17" spans="2:30" s="28" customFormat="1" ht="12" customHeight="1">
      <c r="B17" s="29"/>
      <c r="C17" s="29"/>
      <c r="D17" s="29"/>
      <c r="E17" s="62" t="s">
        <v>7</v>
      </c>
      <c r="F17" s="62"/>
      <c r="G17" s="63"/>
      <c r="H17" s="21">
        <f t="shared" si="0"/>
        <v>571</v>
      </c>
      <c r="I17" s="35">
        <v>457</v>
      </c>
      <c r="J17" s="35">
        <v>54</v>
      </c>
      <c r="K17" s="35">
        <v>1</v>
      </c>
      <c r="L17" s="35">
        <v>18</v>
      </c>
      <c r="M17" s="35">
        <v>41</v>
      </c>
      <c r="N17" s="36"/>
      <c r="O17" s="37"/>
      <c r="P17" s="57">
        <f t="shared" si="1"/>
        <v>46</v>
      </c>
      <c r="Q17" s="59">
        <v>1</v>
      </c>
      <c r="R17" s="59">
        <v>44</v>
      </c>
      <c r="S17" s="59">
        <v>0</v>
      </c>
      <c r="T17" s="59">
        <v>1</v>
      </c>
      <c r="U17" s="59">
        <v>0</v>
      </c>
      <c r="V17" s="59">
        <v>0</v>
      </c>
      <c r="W17" s="35">
        <v>2</v>
      </c>
      <c r="X17" s="35">
        <v>14</v>
      </c>
      <c r="Y17" s="34"/>
      <c r="Z17" s="29"/>
      <c r="AA17" s="29"/>
      <c r="AB17" s="62" t="s">
        <v>7</v>
      </c>
      <c r="AC17" s="62"/>
      <c r="AD17" s="62"/>
    </row>
    <row r="18" spans="2:30" s="28" customFormat="1" ht="12" customHeight="1">
      <c r="B18" s="29"/>
      <c r="C18" s="29"/>
      <c r="D18" s="62" t="s">
        <v>85</v>
      </c>
      <c r="E18" s="62"/>
      <c r="F18" s="62"/>
      <c r="G18" s="63"/>
      <c r="H18" s="21">
        <f t="shared" si="0"/>
        <v>283</v>
      </c>
      <c r="I18" s="35">
        <v>247</v>
      </c>
      <c r="J18" s="35">
        <v>14</v>
      </c>
      <c r="K18" s="35">
        <v>2</v>
      </c>
      <c r="L18" s="35">
        <v>1</v>
      </c>
      <c r="M18" s="35">
        <v>19</v>
      </c>
      <c r="N18" s="36"/>
      <c r="O18" s="37"/>
      <c r="P18" s="57">
        <f t="shared" si="1"/>
        <v>20</v>
      </c>
      <c r="Q18" s="59">
        <v>0</v>
      </c>
      <c r="R18" s="59">
        <v>19</v>
      </c>
      <c r="S18" s="59">
        <v>0</v>
      </c>
      <c r="T18" s="59">
        <v>0</v>
      </c>
      <c r="U18" s="59">
        <v>1</v>
      </c>
      <c r="V18" s="59">
        <v>1</v>
      </c>
      <c r="W18" s="35">
        <v>2</v>
      </c>
      <c r="X18" s="35">
        <v>1</v>
      </c>
      <c r="Y18" s="34"/>
      <c r="Z18" s="29"/>
      <c r="AA18" s="62" t="s">
        <v>85</v>
      </c>
      <c r="AB18" s="62"/>
      <c r="AC18" s="62"/>
      <c r="AD18" s="62"/>
    </row>
    <row r="19" spans="2:30" s="28" customFormat="1" ht="12" customHeight="1">
      <c r="B19" s="29"/>
      <c r="C19" s="29"/>
      <c r="D19" s="62" t="s">
        <v>86</v>
      </c>
      <c r="E19" s="62"/>
      <c r="F19" s="62"/>
      <c r="G19" s="63"/>
      <c r="H19" s="21">
        <f t="shared" si="0"/>
        <v>597</v>
      </c>
      <c r="I19" s="35">
        <v>535</v>
      </c>
      <c r="J19" s="35">
        <v>36</v>
      </c>
      <c r="K19" s="35">
        <v>0</v>
      </c>
      <c r="L19" s="35">
        <v>11</v>
      </c>
      <c r="M19" s="35">
        <v>15</v>
      </c>
      <c r="N19" s="36"/>
      <c r="O19" s="37"/>
      <c r="P19" s="57">
        <f t="shared" si="1"/>
        <v>50</v>
      </c>
      <c r="Q19" s="59">
        <v>5</v>
      </c>
      <c r="R19" s="59">
        <v>43</v>
      </c>
      <c r="S19" s="59">
        <v>0</v>
      </c>
      <c r="T19" s="59">
        <v>0</v>
      </c>
      <c r="U19" s="59">
        <v>2</v>
      </c>
      <c r="V19" s="59">
        <v>0</v>
      </c>
      <c r="W19" s="35">
        <v>0</v>
      </c>
      <c r="X19" s="35">
        <v>1</v>
      </c>
      <c r="Y19" s="34"/>
      <c r="Z19" s="29"/>
      <c r="AA19" s="62" t="s">
        <v>86</v>
      </c>
      <c r="AB19" s="62"/>
      <c r="AC19" s="62"/>
      <c r="AD19" s="62"/>
    </row>
    <row r="20" spans="2:30" s="20" customFormat="1" ht="15" customHeight="1">
      <c r="B20" s="25"/>
      <c r="C20" s="65" t="s">
        <v>87</v>
      </c>
      <c r="D20" s="65"/>
      <c r="E20" s="65"/>
      <c r="F20" s="65"/>
      <c r="G20" s="72"/>
      <c r="H20" s="21">
        <f t="shared" si="0"/>
        <v>6932</v>
      </c>
      <c r="I20" s="21">
        <v>5320</v>
      </c>
      <c r="J20" s="21">
        <v>421</v>
      </c>
      <c r="K20" s="21">
        <v>128</v>
      </c>
      <c r="L20" s="21">
        <v>20</v>
      </c>
      <c r="M20" s="21">
        <v>1043</v>
      </c>
      <c r="N20" s="27"/>
      <c r="O20" s="23"/>
      <c r="P20" s="57">
        <f t="shared" si="1"/>
        <v>3168</v>
      </c>
      <c r="Q20" s="57">
        <v>185</v>
      </c>
      <c r="R20" s="57">
        <v>2920</v>
      </c>
      <c r="S20" s="57">
        <v>5</v>
      </c>
      <c r="T20" s="57">
        <v>17</v>
      </c>
      <c r="U20" s="57">
        <v>41</v>
      </c>
      <c r="V20" s="57">
        <v>63</v>
      </c>
      <c r="W20" s="21">
        <v>62</v>
      </c>
      <c r="X20" s="21">
        <v>67</v>
      </c>
      <c r="Y20" s="24"/>
      <c r="Z20" s="65" t="s">
        <v>87</v>
      </c>
      <c r="AA20" s="65"/>
      <c r="AB20" s="65"/>
      <c r="AC20" s="65"/>
      <c r="AD20" s="65"/>
    </row>
    <row r="21" spans="2:30" s="28" customFormat="1" ht="12" customHeight="1">
      <c r="B21" s="29"/>
      <c r="C21" s="29"/>
      <c r="D21" s="62" t="s">
        <v>8</v>
      </c>
      <c r="E21" s="62"/>
      <c r="F21" s="62"/>
      <c r="G21" s="63"/>
      <c r="H21" s="21">
        <f t="shared" si="0"/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6"/>
      <c r="O21" s="37"/>
      <c r="P21" s="57">
        <f t="shared" si="1"/>
        <v>12</v>
      </c>
      <c r="Q21" s="59">
        <v>0</v>
      </c>
      <c r="R21" s="59">
        <v>12</v>
      </c>
      <c r="S21" s="59">
        <v>0</v>
      </c>
      <c r="T21" s="59">
        <v>0</v>
      </c>
      <c r="U21" s="59">
        <v>0</v>
      </c>
      <c r="V21" s="59">
        <v>0</v>
      </c>
      <c r="W21" s="35">
        <v>4</v>
      </c>
      <c r="X21" s="35">
        <v>0</v>
      </c>
      <c r="Y21" s="34"/>
      <c r="Z21" s="29"/>
      <c r="AA21" s="62" t="s">
        <v>8</v>
      </c>
      <c r="AB21" s="62"/>
      <c r="AC21" s="62"/>
      <c r="AD21" s="62"/>
    </row>
    <row r="22" spans="2:30" s="28" customFormat="1" ht="12" customHeight="1">
      <c r="B22" s="29"/>
      <c r="C22" s="29"/>
      <c r="D22" s="62" t="s">
        <v>88</v>
      </c>
      <c r="E22" s="62"/>
      <c r="F22" s="62"/>
      <c r="G22" s="63"/>
      <c r="H22" s="21">
        <f t="shared" si="0"/>
        <v>1254</v>
      </c>
      <c r="I22" s="35">
        <v>937</v>
      </c>
      <c r="J22" s="35">
        <v>87</v>
      </c>
      <c r="K22" s="35">
        <v>23</v>
      </c>
      <c r="L22" s="35">
        <v>4</v>
      </c>
      <c r="M22" s="35">
        <v>203</v>
      </c>
      <c r="N22" s="36"/>
      <c r="O22" s="37"/>
      <c r="P22" s="57">
        <f t="shared" si="1"/>
        <v>464</v>
      </c>
      <c r="Q22" s="59">
        <v>33</v>
      </c>
      <c r="R22" s="59">
        <v>417</v>
      </c>
      <c r="S22" s="59">
        <v>0</v>
      </c>
      <c r="T22" s="59">
        <v>3</v>
      </c>
      <c r="U22" s="59">
        <v>11</v>
      </c>
      <c r="V22" s="59">
        <v>11</v>
      </c>
      <c r="W22" s="35">
        <v>18</v>
      </c>
      <c r="X22" s="35">
        <v>24</v>
      </c>
      <c r="Y22" s="34"/>
      <c r="Z22" s="29"/>
      <c r="AA22" s="62" t="s">
        <v>88</v>
      </c>
      <c r="AB22" s="62"/>
      <c r="AC22" s="62"/>
      <c r="AD22" s="62"/>
    </row>
    <row r="23" spans="2:30" s="28" customFormat="1" ht="12" customHeight="1">
      <c r="B23" s="29"/>
      <c r="C23" s="29"/>
      <c r="D23" s="62" t="s">
        <v>89</v>
      </c>
      <c r="E23" s="62"/>
      <c r="F23" s="62"/>
      <c r="G23" s="63"/>
      <c r="H23" s="21">
        <f t="shared" si="0"/>
        <v>4521</v>
      </c>
      <c r="I23" s="35">
        <v>3549</v>
      </c>
      <c r="J23" s="35">
        <v>270</v>
      </c>
      <c r="K23" s="35">
        <v>52</v>
      </c>
      <c r="L23" s="35">
        <v>10</v>
      </c>
      <c r="M23" s="35">
        <v>640</v>
      </c>
      <c r="N23" s="36"/>
      <c r="O23" s="37"/>
      <c r="P23" s="57">
        <f t="shared" si="1"/>
        <v>2156</v>
      </c>
      <c r="Q23" s="59">
        <v>122</v>
      </c>
      <c r="R23" s="59">
        <v>1998</v>
      </c>
      <c r="S23" s="59">
        <v>3</v>
      </c>
      <c r="T23" s="59">
        <v>10</v>
      </c>
      <c r="U23" s="59">
        <v>23</v>
      </c>
      <c r="V23" s="59">
        <v>8</v>
      </c>
      <c r="W23" s="35">
        <v>32</v>
      </c>
      <c r="X23" s="35">
        <v>38</v>
      </c>
      <c r="Y23" s="34"/>
      <c r="Z23" s="29"/>
      <c r="AA23" s="62" t="s">
        <v>89</v>
      </c>
      <c r="AB23" s="62"/>
      <c r="AC23" s="62"/>
      <c r="AD23" s="62"/>
    </row>
    <row r="24" spans="2:30" s="28" customFormat="1" ht="12">
      <c r="B24" s="29"/>
      <c r="C24" s="29"/>
      <c r="D24" s="29"/>
      <c r="E24" s="71" t="s">
        <v>90</v>
      </c>
      <c r="F24" s="71"/>
      <c r="G24" s="30" t="s">
        <v>9</v>
      </c>
      <c r="H24" s="21">
        <f t="shared" si="0"/>
        <v>85</v>
      </c>
      <c r="I24" s="35">
        <v>72</v>
      </c>
      <c r="J24" s="35">
        <v>5</v>
      </c>
      <c r="K24" s="35">
        <v>0</v>
      </c>
      <c r="L24" s="35">
        <v>0</v>
      </c>
      <c r="M24" s="35">
        <v>8</v>
      </c>
      <c r="N24" s="36"/>
      <c r="O24" s="37"/>
      <c r="P24" s="57">
        <f t="shared" si="1"/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35">
        <v>0</v>
      </c>
      <c r="X24" s="35">
        <v>0</v>
      </c>
      <c r="Y24" s="34"/>
      <c r="Z24" s="29"/>
      <c r="AA24" s="29"/>
      <c r="AB24" s="71" t="s">
        <v>90</v>
      </c>
      <c r="AC24" s="71"/>
      <c r="AD24" s="29" t="s">
        <v>9</v>
      </c>
    </row>
    <row r="25" spans="2:30" s="28" customFormat="1" ht="12" customHeight="1">
      <c r="B25" s="29"/>
      <c r="C25" s="29"/>
      <c r="D25" s="62" t="s">
        <v>91</v>
      </c>
      <c r="E25" s="62"/>
      <c r="F25" s="62"/>
      <c r="G25" s="63"/>
      <c r="H25" s="21">
        <f t="shared" si="0"/>
        <v>373</v>
      </c>
      <c r="I25" s="35">
        <v>292</v>
      </c>
      <c r="J25" s="35">
        <v>20</v>
      </c>
      <c r="K25" s="35">
        <v>11</v>
      </c>
      <c r="L25" s="35">
        <v>0</v>
      </c>
      <c r="M25" s="35">
        <v>50</v>
      </c>
      <c r="N25" s="36"/>
      <c r="O25" s="37"/>
      <c r="P25" s="57">
        <f t="shared" si="1"/>
        <v>72</v>
      </c>
      <c r="Q25" s="59">
        <v>19</v>
      </c>
      <c r="R25" s="59">
        <v>47</v>
      </c>
      <c r="S25" s="59">
        <v>0</v>
      </c>
      <c r="T25" s="59">
        <v>2</v>
      </c>
      <c r="U25" s="59">
        <v>4</v>
      </c>
      <c r="V25" s="59">
        <v>26</v>
      </c>
      <c r="W25" s="35">
        <v>3</v>
      </c>
      <c r="X25" s="35">
        <v>2</v>
      </c>
      <c r="Y25" s="34"/>
      <c r="Z25" s="29"/>
      <c r="AA25" s="62" t="s">
        <v>91</v>
      </c>
      <c r="AB25" s="62"/>
      <c r="AC25" s="62"/>
      <c r="AD25" s="62"/>
    </row>
    <row r="26" spans="2:30" s="28" customFormat="1" ht="12" customHeight="1">
      <c r="B26" s="29"/>
      <c r="C26" s="29"/>
      <c r="D26" s="62" t="s">
        <v>92</v>
      </c>
      <c r="E26" s="62"/>
      <c r="F26" s="62"/>
      <c r="G26" s="63"/>
      <c r="H26" s="21">
        <f t="shared" si="0"/>
        <v>784</v>
      </c>
      <c r="I26" s="35">
        <v>542</v>
      </c>
      <c r="J26" s="35">
        <v>44</v>
      </c>
      <c r="K26" s="35">
        <v>42</v>
      </c>
      <c r="L26" s="35">
        <v>6</v>
      </c>
      <c r="M26" s="35">
        <v>150</v>
      </c>
      <c r="N26" s="36"/>
      <c r="O26" s="37"/>
      <c r="P26" s="57">
        <f t="shared" si="1"/>
        <v>464</v>
      </c>
      <c r="Q26" s="59">
        <v>11</v>
      </c>
      <c r="R26" s="59">
        <v>446</v>
      </c>
      <c r="S26" s="59">
        <v>2</v>
      </c>
      <c r="T26" s="59">
        <v>2</v>
      </c>
      <c r="U26" s="59">
        <v>3</v>
      </c>
      <c r="V26" s="59">
        <v>18</v>
      </c>
      <c r="W26" s="35">
        <v>5</v>
      </c>
      <c r="X26" s="35">
        <v>3</v>
      </c>
      <c r="Y26" s="34"/>
      <c r="Z26" s="29"/>
      <c r="AA26" s="62" t="s">
        <v>92</v>
      </c>
      <c r="AB26" s="62"/>
      <c r="AC26" s="62"/>
      <c r="AD26" s="62"/>
    </row>
    <row r="27" spans="2:30" s="20" customFormat="1" ht="15" customHeight="1">
      <c r="B27" s="25"/>
      <c r="C27" s="65" t="s">
        <v>93</v>
      </c>
      <c r="D27" s="65"/>
      <c r="E27" s="65"/>
      <c r="F27" s="65"/>
      <c r="G27" s="72"/>
      <c r="H27" s="21">
        <f t="shared" si="0"/>
        <v>13025</v>
      </c>
      <c r="I27" s="21">
        <v>394</v>
      </c>
      <c r="J27" s="21">
        <v>11489</v>
      </c>
      <c r="K27" s="21">
        <v>137</v>
      </c>
      <c r="L27" s="21">
        <v>229</v>
      </c>
      <c r="M27" s="21">
        <v>776</v>
      </c>
      <c r="N27" s="27"/>
      <c r="O27" s="23"/>
      <c r="P27" s="57">
        <f t="shared" si="1"/>
        <v>2773</v>
      </c>
      <c r="Q27" s="57">
        <v>167</v>
      </c>
      <c r="R27" s="57">
        <v>2510</v>
      </c>
      <c r="S27" s="57">
        <v>9</v>
      </c>
      <c r="T27" s="57">
        <v>10</v>
      </c>
      <c r="U27" s="57">
        <v>77</v>
      </c>
      <c r="V27" s="57">
        <v>8</v>
      </c>
      <c r="W27" s="21">
        <v>106</v>
      </c>
      <c r="X27" s="21">
        <v>204</v>
      </c>
      <c r="Y27" s="24"/>
      <c r="Z27" s="65" t="s">
        <v>93</v>
      </c>
      <c r="AA27" s="65"/>
      <c r="AB27" s="65"/>
      <c r="AC27" s="65"/>
      <c r="AD27" s="65"/>
    </row>
    <row r="28" spans="2:30" s="28" customFormat="1" ht="12" customHeight="1">
      <c r="B28" s="29"/>
      <c r="C28" s="29"/>
      <c r="D28" s="62" t="s">
        <v>94</v>
      </c>
      <c r="E28" s="62"/>
      <c r="F28" s="62"/>
      <c r="G28" s="63"/>
      <c r="H28" s="21">
        <f t="shared" si="0"/>
        <v>5143</v>
      </c>
      <c r="I28" s="35">
        <v>126</v>
      </c>
      <c r="J28" s="35">
        <v>4701</v>
      </c>
      <c r="K28" s="35">
        <v>12</v>
      </c>
      <c r="L28" s="35">
        <v>116</v>
      </c>
      <c r="M28" s="35">
        <v>188</v>
      </c>
      <c r="N28" s="36"/>
      <c r="O28" s="37"/>
      <c r="P28" s="57">
        <f t="shared" si="1"/>
        <v>328</v>
      </c>
      <c r="Q28" s="59">
        <v>19</v>
      </c>
      <c r="R28" s="59">
        <v>304</v>
      </c>
      <c r="S28" s="59">
        <v>0</v>
      </c>
      <c r="T28" s="59">
        <v>0</v>
      </c>
      <c r="U28" s="59">
        <v>5</v>
      </c>
      <c r="V28" s="59">
        <v>1</v>
      </c>
      <c r="W28" s="35">
        <v>2</v>
      </c>
      <c r="X28" s="35">
        <v>8</v>
      </c>
      <c r="Y28" s="34"/>
      <c r="Z28" s="29"/>
      <c r="AA28" s="62" t="s">
        <v>94</v>
      </c>
      <c r="AB28" s="62"/>
      <c r="AC28" s="62"/>
      <c r="AD28" s="62"/>
    </row>
    <row r="29" spans="2:30" s="28" customFormat="1" ht="12" customHeight="1">
      <c r="B29" s="29"/>
      <c r="C29" s="29"/>
      <c r="D29" s="62" t="s">
        <v>95</v>
      </c>
      <c r="E29" s="62"/>
      <c r="F29" s="62"/>
      <c r="G29" s="63"/>
      <c r="H29" s="21">
        <f t="shared" si="0"/>
        <v>1070</v>
      </c>
      <c r="I29" s="35">
        <v>34</v>
      </c>
      <c r="J29" s="35">
        <v>901</v>
      </c>
      <c r="K29" s="35">
        <v>4</v>
      </c>
      <c r="L29" s="35">
        <v>23</v>
      </c>
      <c r="M29" s="35">
        <v>108</v>
      </c>
      <c r="N29" s="36"/>
      <c r="O29" s="37"/>
      <c r="P29" s="57">
        <f t="shared" si="1"/>
        <v>907</v>
      </c>
      <c r="Q29" s="59">
        <v>40</v>
      </c>
      <c r="R29" s="59">
        <v>826</v>
      </c>
      <c r="S29" s="59">
        <v>0</v>
      </c>
      <c r="T29" s="59">
        <v>2</v>
      </c>
      <c r="U29" s="59">
        <v>39</v>
      </c>
      <c r="V29" s="59">
        <v>1</v>
      </c>
      <c r="W29" s="35">
        <v>68</v>
      </c>
      <c r="X29" s="35">
        <v>79</v>
      </c>
      <c r="Y29" s="34"/>
      <c r="Z29" s="29"/>
      <c r="AA29" s="62" t="s">
        <v>95</v>
      </c>
      <c r="AB29" s="62"/>
      <c r="AC29" s="62"/>
      <c r="AD29" s="62"/>
    </row>
    <row r="30" spans="2:30" s="28" customFormat="1" ht="12" customHeight="1">
      <c r="B30" s="29"/>
      <c r="C30" s="29"/>
      <c r="D30" s="62" t="s">
        <v>96</v>
      </c>
      <c r="E30" s="62"/>
      <c r="F30" s="62"/>
      <c r="G30" s="63"/>
      <c r="H30" s="21">
        <f t="shared" si="0"/>
        <v>6812</v>
      </c>
      <c r="I30" s="35">
        <v>234</v>
      </c>
      <c r="J30" s="35">
        <v>5887</v>
      </c>
      <c r="K30" s="35">
        <v>121</v>
      </c>
      <c r="L30" s="35">
        <v>90</v>
      </c>
      <c r="M30" s="35">
        <v>480</v>
      </c>
      <c r="N30" s="36"/>
      <c r="O30" s="37"/>
      <c r="P30" s="57">
        <f t="shared" si="1"/>
        <v>1538</v>
      </c>
      <c r="Q30" s="59">
        <v>108</v>
      </c>
      <c r="R30" s="59">
        <v>1380</v>
      </c>
      <c r="S30" s="59">
        <v>9</v>
      </c>
      <c r="T30" s="59">
        <v>8</v>
      </c>
      <c r="U30" s="59">
        <v>33</v>
      </c>
      <c r="V30" s="59">
        <v>6</v>
      </c>
      <c r="W30" s="35">
        <v>36</v>
      </c>
      <c r="X30" s="35">
        <v>117</v>
      </c>
      <c r="Y30" s="34"/>
      <c r="Z30" s="29"/>
      <c r="AA30" s="62" t="s">
        <v>96</v>
      </c>
      <c r="AB30" s="62"/>
      <c r="AC30" s="62"/>
      <c r="AD30" s="62"/>
    </row>
    <row r="31" spans="2:30" s="20" customFormat="1" ht="15" customHeight="1">
      <c r="B31" s="25"/>
      <c r="C31" s="65" t="s">
        <v>97</v>
      </c>
      <c r="D31" s="65"/>
      <c r="E31" s="65"/>
      <c r="F31" s="65"/>
      <c r="G31" s="72"/>
      <c r="H31" s="21">
        <f t="shared" si="0"/>
        <v>5645</v>
      </c>
      <c r="I31" s="21">
        <v>70</v>
      </c>
      <c r="J31" s="21">
        <v>135</v>
      </c>
      <c r="K31" s="21">
        <v>5145</v>
      </c>
      <c r="L31" s="21">
        <v>40</v>
      </c>
      <c r="M31" s="21">
        <v>255</v>
      </c>
      <c r="N31" s="27"/>
      <c r="O31" s="23"/>
      <c r="P31" s="57">
        <f t="shared" si="1"/>
        <v>402</v>
      </c>
      <c r="Q31" s="57">
        <v>100</v>
      </c>
      <c r="R31" s="57">
        <v>136</v>
      </c>
      <c r="S31" s="57">
        <v>1</v>
      </c>
      <c r="T31" s="57">
        <v>110</v>
      </c>
      <c r="U31" s="57">
        <v>55</v>
      </c>
      <c r="V31" s="57">
        <v>147</v>
      </c>
      <c r="W31" s="21">
        <v>334</v>
      </c>
      <c r="X31" s="21">
        <v>33</v>
      </c>
      <c r="Y31" s="24"/>
      <c r="Z31" s="65" t="s">
        <v>97</v>
      </c>
      <c r="AA31" s="65"/>
      <c r="AB31" s="65"/>
      <c r="AC31" s="65"/>
      <c r="AD31" s="65"/>
    </row>
    <row r="32" spans="2:30" s="28" customFormat="1" ht="12" customHeight="1">
      <c r="B32" s="29"/>
      <c r="C32" s="29"/>
      <c r="D32" s="62" t="s">
        <v>98</v>
      </c>
      <c r="E32" s="62"/>
      <c r="F32" s="62"/>
      <c r="G32" s="63"/>
      <c r="H32" s="21">
        <f t="shared" si="0"/>
        <v>4275</v>
      </c>
      <c r="I32" s="35">
        <v>47</v>
      </c>
      <c r="J32" s="35">
        <v>95</v>
      </c>
      <c r="K32" s="35">
        <v>3943</v>
      </c>
      <c r="L32" s="35">
        <v>34</v>
      </c>
      <c r="M32" s="35">
        <v>156</v>
      </c>
      <c r="N32" s="36"/>
      <c r="O32" s="37"/>
      <c r="P32" s="57">
        <f t="shared" si="1"/>
        <v>337</v>
      </c>
      <c r="Q32" s="59">
        <v>84</v>
      </c>
      <c r="R32" s="59">
        <v>128</v>
      </c>
      <c r="S32" s="59">
        <v>1</v>
      </c>
      <c r="T32" s="59">
        <v>75</v>
      </c>
      <c r="U32" s="59">
        <v>49</v>
      </c>
      <c r="V32" s="59">
        <v>28</v>
      </c>
      <c r="W32" s="35">
        <v>192</v>
      </c>
      <c r="X32" s="35">
        <v>9</v>
      </c>
      <c r="Y32" s="34"/>
      <c r="Z32" s="29"/>
      <c r="AA32" s="62" t="s">
        <v>98</v>
      </c>
      <c r="AB32" s="62"/>
      <c r="AC32" s="62"/>
      <c r="AD32" s="62"/>
    </row>
    <row r="33" spans="2:30" s="28" customFormat="1" ht="12" customHeight="1">
      <c r="B33" s="29"/>
      <c r="C33" s="29"/>
      <c r="D33" s="62" t="s">
        <v>99</v>
      </c>
      <c r="E33" s="62"/>
      <c r="F33" s="62"/>
      <c r="G33" s="63"/>
      <c r="H33" s="21">
        <f t="shared" si="0"/>
        <v>699</v>
      </c>
      <c r="I33" s="31">
        <v>7</v>
      </c>
      <c r="J33" s="31">
        <v>18</v>
      </c>
      <c r="K33" s="31">
        <v>649</v>
      </c>
      <c r="L33" s="31">
        <v>0</v>
      </c>
      <c r="M33" s="31">
        <v>25</v>
      </c>
      <c r="N33" s="32"/>
      <c r="O33" s="37"/>
      <c r="P33" s="57">
        <f t="shared" si="1"/>
        <v>5</v>
      </c>
      <c r="Q33" s="58">
        <v>3</v>
      </c>
      <c r="R33" s="58">
        <v>2</v>
      </c>
      <c r="S33" s="58">
        <v>0</v>
      </c>
      <c r="T33" s="58">
        <v>0</v>
      </c>
      <c r="U33" s="58">
        <v>0</v>
      </c>
      <c r="V33" s="58">
        <v>0</v>
      </c>
      <c r="W33" s="31">
        <v>0</v>
      </c>
      <c r="X33" s="31">
        <v>1</v>
      </c>
      <c r="Y33" s="34"/>
      <c r="Z33" s="29"/>
      <c r="AA33" s="62" t="s">
        <v>99</v>
      </c>
      <c r="AB33" s="62"/>
      <c r="AC33" s="62"/>
      <c r="AD33" s="62"/>
    </row>
    <row r="34" spans="2:30" s="28" customFormat="1" ht="12" customHeight="1">
      <c r="B34" s="29"/>
      <c r="C34" s="29"/>
      <c r="D34" s="29"/>
      <c r="E34" s="62" t="s">
        <v>99</v>
      </c>
      <c r="F34" s="62"/>
      <c r="G34" s="63"/>
      <c r="H34" s="21">
        <f t="shared" si="0"/>
        <v>143</v>
      </c>
      <c r="I34" s="35">
        <v>4</v>
      </c>
      <c r="J34" s="35">
        <v>10</v>
      </c>
      <c r="K34" s="35">
        <v>123</v>
      </c>
      <c r="L34" s="35">
        <v>0</v>
      </c>
      <c r="M34" s="35">
        <v>6</v>
      </c>
      <c r="N34" s="36"/>
      <c r="O34" s="37"/>
      <c r="P34" s="57">
        <f t="shared" si="1"/>
        <v>4</v>
      </c>
      <c r="Q34" s="59">
        <v>3</v>
      </c>
      <c r="R34" s="59">
        <v>1</v>
      </c>
      <c r="S34" s="59">
        <v>0</v>
      </c>
      <c r="T34" s="59">
        <v>0</v>
      </c>
      <c r="U34" s="59">
        <v>0</v>
      </c>
      <c r="V34" s="59">
        <v>0</v>
      </c>
      <c r="W34" s="35">
        <v>0</v>
      </c>
      <c r="X34" s="35">
        <v>1</v>
      </c>
      <c r="Y34" s="34"/>
      <c r="Z34" s="29"/>
      <c r="AA34" s="29"/>
      <c r="AB34" s="62" t="s">
        <v>99</v>
      </c>
      <c r="AC34" s="62"/>
      <c r="AD34" s="62"/>
    </row>
    <row r="35" spans="2:30" s="28" customFormat="1" ht="12" customHeight="1">
      <c r="B35" s="29"/>
      <c r="C35" s="29"/>
      <c r="D35" s="29"/>
      <c r="E35" s="62" t="s">
        <v>100</v>
      </c>
      <c r="F35" s="62"/>
      <c r="G35" s="63"/>
      <c r="H35" s="21">
        <f t="shared" si="0"/>
        <v>556</v>
      </c>
      <c r="I35" s="35">
        <v>3</v>
      </c>
      <c r="J35" s="35">
        <v>8</v>
      </c>
      <c r="K35" s="35">
        <v>526</v>
      </c>
      <c r="L35" s="35">
        <v>0</v>
      </c>
      <c r="M35" s="35">
        <v>19</v>
      </c>
      <c r="N35" s="36"/>
      <c r="O35" s="37"/>
      <c r="P35" s="57">
        <f t="shared" si="1"/>
        <v>1</v>
      </c>
      <c r="Q35" s="59">
        <v>0</v>
      </c>
      <c r="R35" s="59">
        <v>1</v>
      </c>
      <c r="S35" s="59">
        <v>0</v>
      </c>
      <c r="T35" s="59">
        <v>0</v>
      </c>
      <c r="U35" s="59">
        <v>0</v>
      </c>
      <c r="V35" s="59">
        <v>0</v>
      </c>
      <c r="W35" s="35">
        <v>0</v>
      </c>
      <c r="X35" s="35">
        <v>0</v>
      </c>
      <c r="Y35" s="34"/>
      <c r="Z35" s="29"/>
      <c r="AA35" s="29"/>
      <c r="AB35" s="62" t="s">
        <v>100</v>
      </c>
      <c r="AC35" s="62"/>
      <c r="AD35" s="62"/>
    </row>
    <row r="36" spans="2:30" s="28" customFormat="1" ht="12" customHeight="1">
      <c r="B36" s="29"/>
      <c r="C36" s="29"/>
      <c r="D36" s="62" t="s">
        <v>101</v>
      </c>
      <c r="E36" s="62"/>
      <c r="F36" s="62"/>
      <c r="G36" s="63"/>
      <c r="H36" s="21">
        <f t="shared" si="0"/>
        <v>569</v>
      </c>
      <c r="I36" s="31">
        <v>7</v>
      </c>
      <c r="J36" s="31">
        <v>22</v>
      </c>
      <c r="K36" s="31">
        <v>463</v>
      </c>
      <c r="L36" s="31">
        <v>6</v>
      </c>
      <c r="M36" s="31">
        <v>71</v>
      </c>
      <c r="N36" s="32"/>
      <c r="O36" s="37"/>
      <c r="P36" s="57">
        <f t="shared" si="1"/>
        <v>60</v>
      </c>
      <c r="Q36" s="58">
        <v>13</v>
      </c>
      <c r="R36" s="58">
        <v>6</v>
      </c>
      <c r="S36" s="58">
        <v>0</v>
      </c>
      <c r="T36" s="58">
        <v>35</v>
      </c>
      <c r="U36" s="58">
        <v>6</v>
      </c>
      <c r="V36" s="58">
        <v>119</v>
      </c>
      <c r="W36" s="31">
        <v>140</v>
      </c>
      <c r="X36" s="31">
        <v>23</v>
      </c>
      <c r="Y36" s="34"/>
      <c r="Z36" s="29"/>
      <c r="AA36" s="62" t="s">
        <v>101</v>
      </c>
      <c r="AB36" s="62"/>
      <c r="AC36" s="62"/>
      <c r="AD36" s="62"/>
    </row>
    <row r="37" spans="2:30" s="28" customFormat="1" ht="12">
      <c r="B37" s="29"/>
      <c r="C37" s="29"/>
      <c r="D37" s="29"/>
      <c r="E37" s="74" t="s">
        <v>10</v>
      </c>
      <c r="F37" s="74"/>
      <c r="G37" s="75"/>
      <c r="H37" s="21">
        <f t="shared" si="0"/>
        <v>43</v>
      </c>
      <c r="I37" s="35">
        <v>0</v>
      </c>
      <c r="J37" s="35">
        <v>1</v>
      </c>
      <c r="K37" s="35">
        <v>40</v>
      </c>
      <c r="L37" s="35">
        <v>2</v>
      </c>
      <c r="M37" s="35">
        <v>0</v>
      </c>
      <c r="N37" s="36"/>
      <c r="O37" s="37"/>
      <c r="P37" s="57">
        <f t="shared" si="1"/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35">
        <v>0</v>
      </c>
      <c r="X37" s="35">
        <v>0</v>
      </c>
      <c r="Y37" s="34"/>
      <c r="Z37" s="29"/>
      <c r="AA37" s="29"/>
      <c r="AB37" s="74" t="s">
        <v>10</v>
      </c>
      <c r="AC37" s="74"/>
      <c r="AD37" s="74"/>
    </row>
    <row r="38" spans="2:30" s="28" customFormat="1" ht="12">
      <c r="B38" s="29"/>
      <c r="C38" s="29"/>
      <c r="D38" s="29"/>
      <c r="E38" s="62" t="s">
        <v>11</v>
      </c>
      <c r="F38" s="62"/>
      <c r="G38" s="63"/>
      <c r="H38" s="21">
        <f t="shared" si="0"/>
        <v>486</v>
      </c>
      <c r="I38" s="35">
        <v>7</v>
      </c>
      <c r="J38" s="35">
        <v>16</v>
      </c>
      <c r="K38" s="35">
        <v>389</v>
      </c>
      <c r="L38" s="35">
        <v>4</v>
      </c>
      <c r="M38" s="35">
        <v>70</v>
      </c>
      <c r="N38" s="36"/>
      <c r="O38" s="37"/>
      <c r="P38" s="57">
        <f t="shared" si="1"/>
        <v>58</v>
      </c>
      <c r="Q38" s="59">
        <v>13</v>
      </c>
      <c r="R38" s="59">
        <v>6</v>
      </c>
      <c r="S38" s="59">
        <v>0</v>
      </c>
      <c r="T38" s="59">
        <v>35</v>
      </c>
      <c r="U38" s="59">
        <v>4</v>
      </c>
      <c r="V38" s="59">
        <v>117</v>
      </c>
      <c r="W38" s="35">
        <v>137</v>
      </c>
      <c r="X38" s="35">
        <v>23</v>
      </c>
      <c r="Y38" s="34"/>
      <c r="Z38" s="29"/>
      <c r="AA38" s="29"/>
      <c r="AB38" s="62" t="s">
        <v>11</v>
      </c>
      <c r="AC38" s="62"/>
      <c r="AD38" s="62"/>
    </row>
    <row r="39" spans="2:30" s="28" customFormat="1" ht="12">
      <c r="B39" s="29"/>
      <c r="C39" s="29"/>
      <c r="D39" s="29"/>
      <c r="E39" s="62" t="s">
        <v>144</v>
      </c>
      <c r="F39" s="62"/>
      <c r="G39" s="63"/>
      <c r="H39" s="21">
        <f t="shared" si="0"/>
        <v>22</v>
      </c>
      <c r="I39" s="35">
        <v>0</v>
      </c>
      <c r="J39" s="35">
        <v>3</v>
      </c>
      <c r="K39" s="35">
        <v>18</v>
      </c>
      <c r="L39" s="35">
        <v>0</v>
      </c>
      <c r="M39" s="35">
        <v>1</v>
      </c>
      <c r="N39" s="36"/>
      <c r="O39" s="37"/>
      <c r="P39" s="57">
        <f t="shared" si="1"/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35">
        <v>0</v>
      </c>
      <c r="X39" s="35">
        <v>0</v>
      </c>
      <c r="Y39" s="34"/>
      <c r="Z39" s="29"/>
      <c r="AA39" s="29"/>
      <c r="AB39" s="62" t="s">
        <v>144</v>
      </c>
      <c r="AC39" s="62"/>
      <c r="AD39" s="62"/>
    </row>
    <row r="40" spans="2:30" s="28" customFormat="1" ht="12">
      <c r="B40" s="29"/>
      <c r="C40" s="29"/>
      <c r="D40" s="29"/>
      <c r="E40" s="62" t="s">
        <v>12</v>
      </c>
      <c r="F40" s="62"/>
      <c r="G40" s="63"/>
      <c r="H40" s="21">
        <f t="shared" si="0"/>
        <v>12</v>
      </c>
      <c r="I40" s="35">
        <v>0</v>
      </c>
      <c r="J40" s="35">
        <v>1</v>
      </c>
      <c r="K40" s="35">
        <v>11</v>
      </c>
      <c r="L40" s="35">
        <v>0</v>
      </c>
      <c r="M40" s="35">
        <v>0</v>
      </c>
      <c r="N40" s="36"/>
      <c r="O40" s="37"/>
      <c r="P40" s="57">
        <f t="shared" si="1"/>
        <v>2</v>
      </c>
      <c r="Q40" s="59">
        <v>0</v>
      </c>
      <c r="R40" s="59">
        <v>0</v>
      </c>
      <c r="S40" s="59">
        <v>0</v>
      </c>
      <c r="T40" s="59">
        <v>0</v>
      </c>
      <c r="U40" s="59">
        <v>2</v>
      </c>
      <c r="V40" s="59">
        <v>0</v>
      </c>
      <c r="W40" s="35">
        <v>0</v>
      </c>
      <c r="X40" s="35">
        <v>0</v>
      </c>
      <c r="Y40" s="34"/>
      <c r="Z40" s="29"/>
      <c r="AA40" s="29"/>
      <c r="AB40" s="62" t="s">
        <v>12</v>
      </c>
      <c r="AC40" s="62"/>
      <c r="AD40" s="62"/>
    </row>
    <row r="41" spans="2:30" s="28" customFormat="1" ht="12">
      <c r="B41" s="29"/>
      <c r="C41" s="29"/>
      <c r="D41" s="29"/>
      <c r="E41" s="66" t="s">
        <v>102</v>
      </c>
      <c r="F41" s="66"/>
      <c r="G41" s="73"/>
      <c r="H41" s="21">
        <f t="shared" si="0"/>
        <v>6</v>
      </c>
      <c r="I41" s="35">
        <v>0</v>
      </c>
      <c r="J41" s="35">
        <v>1</v>
      </c>
      <c r="K41" s="35">
        <v>5</v>
      </c>
      <c r="L41" s="35">
        <v>0</v>
      </c>
      <c r="M41" s="35">
        <v>0</v>
      </c>
      <c r="N41" s="36"/>
      <c r="O41" s="37"/>
      <c r="P41" s="57">
        <f t="shared" si="1"/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2</v>
      </c>
      <c r="W41" s="35">
        <v>3</v>
      </c>
      <c r="X41" s="35">
        <v>0</v>
      </c>
      <c r="Y41" s="34"/>
      <c r="Z41" s="29"/>
      <c r="AA41" s="29"/>
      <c r="AB41" s="66" t="s">
        <v>102</v>
      </c>
      <c r="AC41" s="66"/>
      <c r="AD41" s="66"/>
    </row>
    <row r="42" spans="2:30" s="28" customFormat="1" ht="12" customHeight="1">
      <c r="B42" s="29"/>
      <c r="C42" s="29"/>
      <c r="D42" s="62" t="s">
        <v>103</v>
      </c>
      <c r="E42" s="62"/>
      <c r="F42" s="62"/>
      <c r="G42" s="63"/>
      <c r="H42" s="21">
        <f t="shared" si="0"/>
        <v>78</v>
      </c>
      <c r="I42" s="35">
        <v>9</v>
      </c>
      <c r="J42" s="35">
        <v>0</v>
      </c>
      <c r="K42" s="35">
        <v>67</v>
      </c>
      <c r="L42" s="35">
        <v>0</v>
      </c>
      <c r="M42" s="35">
        <v>2</v>
      </c>
      <c r="N42" s="36"/>
      <c r="O42" s="37"/>
      <c r="P42" s="57">
        <f t="shared" si="1"/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35">
        <v>2</v>
      </c>
      <c r="X42" s="35">
        <v>0</v>
      </c>
      <c r="Y42" s="34"/>
      <c r="Z42" s="29"/>
      <c r="AA42" s="62" t="s">
        <v>103</v>
      </c>
      <c r="AB42" s="62"/>
      <c r="AC42" s="62"/>
      <c r="AD42" s="62"/>
    </row>
    <row r="43" spans="2:30" s="28" customFormat="1" ht="12">
      <c r="B43" s="29"/>
      <c r="C43" s="29"/>
      <c r="D43" s="29"/>
      <c r="E43" s="71" t="s">
        <v>104</v>
      </c>
      <c r="F43" s="71"/>
      <c r="G43" s="30" t="s">
        <v>13</v>
      </c>
      <c r="H43" s="21">
        <f t="shared" si="0"/>
        <v>67</v>
      </c>
      <c r="I43" s="35">
        <v>0</v>
      </c>
      <c r="J43" s="35">
        <v>0</v>
      </c>
      <c r="K43" s="35">
        <v>65</v>
      </c>
      <c r="L43" s="35">
        <v>0</v>
      </c>
      <c r="M43" s="35">
        <v>2</v>
      </c>
      <c r="N43" s="36"/>
      <c r="O43" s="37"/>
      <c r="P43" s="57">
        <f t="shared" si="1"/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35">
        <v>2</v>
      </c>
      <c r="X43" s="35">
        <v>0</v>
      </c>
      <c r="Y43" s="34"/>
      <c r="Z43" s="29"/>
      <c r="AA43" s="29"/>
      <c r="AB43" s="71" t="s">
        <v>105</v>
      </c>
      <c r="AC43" s="71"/>
      <c r="AD43" s="29" t="s">
        <v>13</v>
      </c>
    </row>
    <row r="44" spans="2:30" s="28" customFormat="1" ht="12">
      <c r="B44" s="29"/>
      <c r="C44" s="29"/>
      <c r="D44" s="62" t="s">
        <v>20</v>
      </c>
      <c r="E44" s="62"/>
      <c r="F44" s="62"/>
      <c r="G44" s="63"/>
      <c r="H44" s="21">
        <f t="shared" si="0"/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/>
      <c r="O44" s="37"/>
      <c r="P44" s="57">
        <f t="shared" si="1"/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35">
        <v>0</v>
      </c>
      <c r="X44" s="35">
        <v>0</v>
      </c>
      <c r="Y44" s="34"/>
      <c r="Z44" s="29"/>
      <c r="AA44" s="62" t="s">
        <v>20</v>
      </c>
      <c r="AB44" s="62"/>
      <c r="AC44" s="62"/>
      <c r="AD44" s="62"/>
    </row>
    <row r="45" spans="2:30" s="28" customFormat="1" ht="12" customHeight="1">
      <c r="B45" s="29"/>
      <c r="C45" s="29"/>
      <c r="D45" s="62" t="s">
        <v>106</v>
      </c>
      <c r="E45" s="62"/>
      <c r="F45" s="62"/>
      <c r="G45" s="63"/>
      <c r="H45" s="21">
        <f t="shared" si="0"/>
        <v>24</v>
      </c>
      <c r="I45" s="35">
        <v>0</v>
      </c>
      <c r="J45" s="35">
        <v>0</v>
      </c>
      <c r="K45" s="35">
        <v>23</v>
      </c>
      <c r="L45" s="35">
        <v>0</v>
      </c>
      <c r="M45" s="35">
        <v>1</v>
      </c>
      <c r="N45" s="36"/>
      <c r="O45" s="37"/>
      <c r="P45" s="57">
        <f t="shared" si="1"/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35">
        <v>0</v>
      </c>
      <c r="X45" s="35">
        <v>0</v>
      </c>
      <c r="Y45" s="34"/>
      <c r="Z45" s="29"/>
      <c r="AA45" s="62" t="s">
        <v>106</v>
      </c>
      <c r="AB45" s="62"/>
      <c r="AC45" s="62"/>
      <c r="AD45" s="62"/>
    </row>
    <row r="46" spans="2:30" s="20" customFormat="1" ht="15" customHeight="1">
      <c r="B46" s="25"/>
      <c r="C46" s="65" t="s">
        <v>107</v>
      </c>
      <c r="D46" s="65"/>
      <c r="E46" s="65"/>
      <c r="F46" s="65"/>
      <c r="G46" s="72"/>
      <c r="H46" s="21">
        <f t="shared" si="0"/>
        <v>1023</v>
      </c>
      <c r="I46" s="21">
        <v>879</v>
      </c>
      <c r="J46" s="21">
        <v>46</v>
      </c>
      <c r="K46" s="21">
        <v>3</v>
      </c>
      <c r="L46" s="21">
        <v>15</v>
      </c>
      <c r="M46" s="21">
        <v>80</v>
      </c>
      <c r="N46" s="27"/>
      <c r="O46" s="23"/>
      <c r="P46" s="57">
        <f t="shared" si="1"/>
        <v>1443</v>
      </c>
      <c r="Q46" s="57">
        <v>176</v>
      </c>
      <c r="R46" s="57">
        <v>108</v>
      </c>
      <c r="S46" s="57">
        <v>8</v>
      </c>
      <c r="T46" s="57">
        <v>866</v>
      </c>
      <c r="U46" s="57">
        <v>285</v>
      </c>
      <c r="V46" s="57">
        <v>2</v>
      </c>
      <c r="W46" s="21">
        <v>3</v>
      </c>
      <c r="X46" s="21">
        <v>24</v>
      </c>
      <c r="Y46" s="24"/>
      <c r="Z46" s="65" t="s">
        <v>107</v>
      </c>
      <c r="AA46" s="65"/>
      <c r="AB46" s="65"/>
      <c r="AC46" s="65"/>
      <c r="AD46" s="65"/>
    </row>
    <row r="47" spans="2:30" s="28" customFormat="1" ht="12" customHeight="1">
      <c r="B47" s="29"/>
      <c r="C47" s="29"/>
      <c r="D47" s="62" t="s">
        <v>108</v>
      </c>
      <c r="E47" s="62"/>
      <c r="F47" s="62"/>
      <c r="G47" s="63"/>
      <c r="H47" s="21">
        <f t="shared" si="0"/>
        <v>42</v>
      </c>
      <c r="I47" s="31">
        <v>22</v>
      </c>
      <c r="J47" s="31">
        <v>0</v>
      </c>
      <c r="K47" s="31">
        <v>0</v>
      </c>
      <c r="L47" s="31">
        <v>0</v>
      </c>
      <c r="M47" s="31">
        <v>20</v>
      </c>
      <c r="N47" s="32"/>
      <c r="O47" s="37"/>
      <c r="P47" s="57">
        <f t="shared" si="1"/>
        <v>546</v>
      </c>
      <c r="Q47" s="58">
        <v>57</v>
      </c>
      <c r="R47" s="58">
        <v>1</v>
      </c>
      <c r="S47" s="58">
        <v>1</v>
      </c>
      <c r="T47" s="58">
        <v>388</v>
      </c>
      <c r="U47" s="58">
        <v>99</v>
      </c>
      <c r="V47" s="58">
        <v>0</v>
      </c>
      <c r="W47" s="31">
        <v>0</v>
      </c>
      <c r="X47" s="31">
        <v>16</v>
      </c>
      <c r="Y47" s="34"/>
      <c r="Z47" s="29"/>
      <c r="AA47" s="62" t="s">
        <v>108</v>
      </c>
      <c r="AB47" s="62"/>
      <c r="AC47" s="62"/>
      <c r="AD47" s="62"/>
    </row>
    <row r="48" spans="2:30" s="28" customFormat="1" ht="12">
      <c r="B48" s="29"/>
      <c r="C48" s="29"/>
      <c r="D48" s="29"/>
      <c r="E48" s="66" t="s">
        <v>109</v>
      </c>
      <c r="F48" s="62"/>
      <c r="G48" s="63"/>
      <c r="H48" s="21">
        <f t="shared" si="0"/>
        <v>28</v>
      </c>
      <c r="I48" s="35">
        <v>16</v>
      </c>
      <c r="J48" s="35">
        <v>0</v>
      </c>
      <c r="K48" s="35">
        <v>0</v>
      </c>
      <c r="L48" s="35">
        <v>0</v>
      </c>
      <c r="M48" s="35">
        <v>12</v>
      </c>
      <c r="N48" s="36"/>
      <c r="O48" s="37"/>
      <c r="P48" s="57">
        <f t="shared" si="1"/>
        <v>341</v>
      </c>
      <c r="Q48" s="59">
        <v>43</v>
      </c>
      <c r="R48" s="59">
        <v>0</v>
      </c>
      <c r="S48" s="59">
        <v>0</v>
      </c>
      <c r="T48" s="59">
        <v>242</v>
      </c>
      <c r="U48" s="59">
        <v>56</v>
      </c>
      <c r="V48" s="59">
        <v>0</v>
      </c>
      <c r="W48" s="35">
        <v>0</v>
      </c>
      <c r="X48" s="35">
        <v>0</v>
      </c>
      <c r="Y48" s="34"/>
      <c r="Z48" s="29"/>
      <c r="AA48" s="29"/>
      <c r="AB48" s="66" t="s">
        <v>109</v>
      </c>
      <c r="AC48" s="62"/>
      <c r="AD48" s="62"/>
    </row>
    <row r="49" spans="2:30" s="28" customFormat="1" ht="12">
      <c r="B49" s="29"/>
      <c r="C49" s="29"/>
      <c r="D49" s="29"/>
      <c r="E49" s="66" t="s">
        <v>110</v>
      </c>
      <c r="F49" s="62"/>
      <c r="G49" s="63"/>
      <c r="H49" s="21">
        <f t="shared" si="0"/>
        <v>2</v>
      </c>
      <c r="I49" s="35">
        <v>0</v>
      </c>
      <c r="J49" s="35">
        <v>0</v>
      </c>
      <c r="K49" s="35">
        <v>0</v>
      </c>
      <c r="L49" s="35">
        <v>0</v>
      </c>
      <c r="M49" s="35">
        <v>2</v>
      </c>
      <c r="N49" s="36"/>
      <c r="O49" s="37"/>
      <c r="P49" s="57">
        <f t="shared" si="1"/>
        <v>145</v>
      </c>
      <c r="Q49" s="59">
        <v>13</v>
      </c>
      <c r="R49" s="59">
        <v>0</v>
      </c>
      <c r="S49" s="59">
        <v>1</v>
      </c>
      <c r="T49" s="59">
        <v>99</v>
      </c>
      <c r="U49" s="59">
        <v>32</v>
      </c>
      <c r="V49" s="59">
        <v>0</v>
      </c>
      <c r="W49" s="35">
        <v>0</v>
      </c>
      <c r="X49" s="35">
        <v>16</v>
      </c>
      <c r="Y49" s="34"/>
      <c r="Z49" s="29"/>
      <c r="AA49" s="29"/>
      <c r="AB49" s="66" t="s">
        <v>110</v>
      </c>
      <c r="AC49" s="62"/>
      <c r="AD49" s="62"/>
    </row>
    <row r="50" spans="2:30" s="28" customFormat="1" ht="12">
      <c r="B50" s="29"/>
      <c r="C50" s="29"/>
      <c r="D50" s="29"/>
      <c r="E50" s="66" t="s">
        <v>21</v>
      </c>
      <c r="F50" s="62"/>
      <c r="G50" s="63"/>
      <c r="H50" s="21">
        <f t="shared" si="0"/>
        <v>12</v>
      </c>
      <c r="I50" s="35">
        <v>6</v>
      </c>
      <c r="J50" s="35">
        <v>0</v>
      </c>
      <c r="K50" s="35">
        <v>0</v>
      </c>
      <c r="L50" s="35">
        <v>0</v>
      </c>
      <c r="M50" s="35">
        <v>6</v>
      </c>
      <c r="N50" s="36"/>
      <c r="O50" s="37"/>
      <c r="P50" s="57">
        <f t="shared" si="1"/>
        <v>60</v>
      </c>
      <c r="Q50" s="59">
        <v>1</v>
      </c>
      <c r="R50" s="59">
        <v>1</v>
      </c>
      <c r="S50" s="59">
        <v>0</v>
      </c>
      <c r="T50" s="59">
        <v>47</v>
      </c>
      <c r="U50" s="59">
        <v>11</v>
      </c>
      <c r="V50" s="59">
        <v>0</v>
      </c>
      <c r="W50" s="35">
        <v>0</v>
      </c>
      <c r="X50" s="35">
        <v>0</v>
      </c>
      <c r="Y50" s="34"/>
      <c r="Z50" s="29"/>
      <c r="AA50" s="29"/>
      <c r="AB50" s="66" t="s">
        <v>21</v>
      </c>
      <c r="AC50" s="62"/>
      <c r="AD50" s="62"/>
    </row>
    <row r="51" spans="2:30" s="28" customFormat="1" ht="12" customHeight="1">
      <c r="B51" s="29"/>
      <c r="C51" s="29"/>
      <c r="D51" s="62" t="s">
        <v>111</v>
      </c>
      <c r="E51" s="62"/>
      <c r="F51" s="62"/>
      <c r="G51" s="63"/>
      <c r="H51" s="21">
        <f t="shared" si="0"/>
        <v>981</v>
      </c>
      <c r="I51" s="35">
        <v>857</v>
      </c>
      <c r="J51" s="35">
        <v>46</v>
      </c>
      <c r="K51" s="35">
        <v>3</v>
      </c>
      <c r="L51" s="35">
        <v>15</v>
      </c>
      <c r="M51" s="35">
        <v>60</v>
      </c>
      <c r="N51" s="36"/>
      <c r="O51" s="37"/>
      <c r="P51" s="57">
        <f t="shared" si="1"/>
        <v>897</v>
      </c>
      <c r="Q51" s="59">
        <v>119</v>
      </c>
      <c r="R51" s="59">
        <v>107</v>
      </c>
      <c r="S51" s="59">
        <v>7</v>
      </c>
      <c r="T51" s="59">
        <v>478</v>
      </c>
      <c r="U51" s="59">
        <v>186</v>
      </c>
      <c r="V51" s="59">
        <v>2</v>
      </c>
      <c r="W51" s="35">
        <v>3</v>
      </c>
      <c r="X51" s="35">
        <v>8</v>
      </c>
      <c r="Y51" s="34"/>
      <c r="Z51" s="29"/>
      <c r="AA51" s="62" t="s">
        <v>111</v>
      </c>
      <c r="AB51" s="62"/>
      <c r="AC51" s="62"/>
      <c r="AD51" s="62"/>
    </row>
    <row r="52" spans="2:30" s="28" customFormat="1" ht="12">
      <c r="B52" s="38"/>
      <c r="C52" s="38"/>
      <c r="D52" s="38"/>
      <c r="E52" s="71" t="s">
        <v>112</v>
      </c>
      <c r="F52" s="71"/>
      <c r="G52" s="30" t="s">
        <v>14</v>
      </c>
      <c r="H52" s="21">
        <f t="shared" si="0"/>
        <v>897</v>
      </c>
      <c r="I52" s="35">
        <v>786</v>
      </c>
      <c r="J52" s="35">
        <v>44</v>
      </c>
      <c r="K52" s="35">
        <v>2</v>
      </c>
      <c r="L52" s="35">
        <v>15</v>
      </c>
      <c r="M52" s="35">
        <v>50</v>
      </c>
      <c r="N52" s="36"/>
      <c r="O52" s="37"/>
      <c r="P52" s="57">
        <f t="shared" si="1"/>
        <v>105</v>
      </c>
      <c r="Q52" s="59">
        <v>16</v>
      </c>
      <c r="R52" s="59">
        <v>80</v>
      </c>
      <c r="S52" s="59">
        <v>2</v>
      </c>
      <c r="T52" s="59">
        <v>3</v>
      </c>
      <c r="U52" s="59">
        <v>4</v>
      </c>
      <c r="V52" s="59">
        <v>0</v>
      </c>
      <c r="W52" s="35">
        <v>3</v>
      </c>
      <c r="X52" s="35">
        <v>2</v>
      </c>
      <c r="Y52" s="39"/>
      <c r="Z52" s="38"/>
      <c r="AA52" s="38"/>
      <c r="AB52" s="71" t="s">
        <v>113</v>
      </c>
      <c r="AC52" s="71"/>
      <c r="AD52" s="29" t="s">
        <v>14</v>
      </c>
    </row>
    <row r="53" spans="2:30" s="28" customFormat="1" ht="12">
      <c r="B53" s="38"/>
      <c r="C53" s="38"/>
      <c r="D53" s="38"/>
      <c r="E53" s="88" t="s">
        <v>113</v>
      </c>
      <c r="F53" s="88"/>
      <c r="G53" s="30" t="s">
        <v>15</v>
      </c>
      <c r="H53" s="21">
        <f t="shared" si="0"/>
        <v>82</v>
      </c>
      <c r="I53" s="35">
        <v>70</v>
      </c>
      <c r="J53" s="35">
        <v>2</v>
      </c>
      <c r="K53" s="35">
        <v>1</v>
      </c>
      <c r="L53" s="35">
        <v>0</v>
      </c>
      <c r="M53" s="35">
        <v>9</v>
      </c>
      <c r="N53" s="36"/>
      <c r="O53" s="37"/>
      <c r="P53" s="57">
        <f t="shared" si="1"/>
        <v>198</v>
      </c>
      <c r="Q53" s="59">
        <v>25</v>
      </c>
      <c r="R53" s="59">
        <v>11</v>
      </c>
      <c r="S53" s="59">
        <v>1</v>
      </c>
      <c r="T53" s="59">
        <v>72</v>
      </c>
      <c r="U53" s="59">
        <v>89</v>
      </c>
      <c r="V53" s="59">
        <v>1</v>
      </c>
      <c r="W53" s="35">
        <v>0</v>
      </c>
      <c r="X53" s="35">
        <v>3</v>
      </c>
      <c r="Y53" s="39"/>
      <c r="Z53" s="38"/>
      <c r="AA53" s="38"/>
      <c r="AB53" s="88" t="s">
        <v>114</v>
      </c>
      <c r="AC53" s="88"/>
      <c r="AD53" s="29" t="s">
        <v>15</v>
      </c>
    </row>
    <row r="54" spans="2:30" s="20" customFormat="1" ht="15" customHeight="1">
      <c r="B54" s="40"/>
      <c r="C54" s="65" t="s">
        <v>115</v>
      </c>
      <c r="D54" s="65"/>
      <c r="E54" s="65"/>
      <c r="F54" s="65"/>
      <c r="G54" s="72"/>
      <c r="H54" s="21">
        <f t="shared" si="0"/>
        <v>3161</v>
      </c>
      <c r="I54" s="41">
        <v>1971</v>
      </c>
      <c r="J54" s="41">
        <v>469</v>
      </c>
      <c r="K54" s="41">
        <v>316</v>
      </c>
      <c r="L54" s="41">
        <v>58</v>
      </c>
      <c r="M54" s="41">
        <v>347</v>
      </c>
      <c r="N54" s="42"/>
      <c r="O54" s="43"/>
      <c r="P54" s="57">
        <f t="shared" si="1"/>
        <v>1081</v>
      </c>
      <c r="Q54" s="60">
        <v>85</v>
      </c>
      <c r="R54" s="60">
        <v>881</v>
      </c>
      <c r="S54" s="60">
        <v>5</v>
      </c>
      <c r="T54" s="60">
        <v>37</v>
      </c>
      <c r="U54" s="60">
        <v>73</v>
      </c>
      <c r="V54" s="60">
        <v>94</v>
      </c>
      <c r="W54" s="41">
        <v>264</v>
      </c>
      <c r="X54" s="41">
        <v>147</v>
      </c>
      <c r="Y54" s="44"/>
      <c r="Z54" s="65" t="s">
        <v>115</v>
      </c>
      <c r="AA54" s="65"/>
      <c r="AB54" s="65"/>
      <c r="AC54" s="65"/>
      <c r="AD54" s="65"/>
    </row>
    <row r="55" spans="2:30" s="28" customFormat="1" ht="12" customHeight="1">
      <c r="B55" s="38"/>
      <c r="C55" s="38"/>
      <c r="D55" s="71" t="s">
        <v>114</v>
      </c>
      <c r="E55" s="71"/>
      <c r="F55" s="62" t="s">
        <v>116</v>
      </c>
      <c r="G55" s="63"/>
      <c r="H55" s="21">
        <f t="shared" si="0"/>
        <v>159</v>
      </c>
      <c r="I55" s="35">
        <v>7</v>
      </c>
      <c r="J55" s="35">
        <v>88</v>
      </c>
      <c r="K55" s="35">
        <v>36</v>
      </c>
      <c r="L55" s="35">
        <v>2</v>
      </c>
      <c r="M55" s="35">
        <v>26</v>
      </c>
      <c r="N55" s="36"/>
      <c r="O55" s="37"/>
      <c r="P55" s="57">
        <f t="shared" si="1"/>
        <v>157</v>
      </c>
      <c r="Q55" s="59">
        <v>7</v>
      </c>
      <c r="R55" s="59">
        <v>118</v>
      </c>
      <c r="S55" s="59">
        <v>3</v>
      </c>
      <c r="T55" s="59">
        <v>0</v>
      </c>
      <c r="U55" s="59">
        <v>29</v>
      </c>
      <c r="V55" s="59">
        <v>6</v>
      </c>
      <c r="W55" s="35">
        <v>17</v>
      </c>
      <c r="X55" s="35">
        <v>93</v>
      </c>
      <c r="Y55" s="39"/>
      <c r="Z55" s="38"/>
      <c r="AA55" s="71" t="s">
        <v>114</v>
      </c>
      <c r="AB55" s="71"/>
      <c r="AC55" s="62" t="s">
        <v>116</v>
      </c>
      <c r="AD55" s="62"/>
    </row>
    <row r="56" spans="2:30" s="28" customFormat="1" ht="12" customHeight="1">
      <c r="B56" s="38"/>
      <c r="C56" s="38"/>
      <c r="D56" s="71" t="s">
        <v>114</v>
      </c>
      <c r="E56" s="71"/>
      <c r="F56" s="62" t="s">
        <v>117</v>
      </c>
      <c r="G56" s="63"/>
      <c r="H56" s="21">
        <f t="shared" si="0"/>
        <v>264</v>
      </c>
      <c r="I56" s="35">
        <v>93</v>
      </c>
      <c r="J56" s="35">
        <v>4</v>
      </c>
      <c r="K56" s="35">
        <v>128</v>
      </c>
      <c r="L56" s="35">
        <v>1</v>
      </c>
      <c r="M56" s="35">
        <v>38</v>
      </c>
      <c r="N56" s="36"/>
      <c r="O56" s="37"/>
      <c r="P56" s="57">
        <f t="shared" si="1"/>
        <v>26</v>
      </c>
      <c r="Q56" s="59">
        <v>5</v>
      </c>
      <c r="R56" s="59">
        <v>17</v>
      </c>
      <c r="S56" s="59">
        <v>0</v>
      </c>
      <c r="T56" s="59">
        <v>3</v>
      </c>
      <c r="U56" s="59">
        <v>1</v>
      </c>
      <c r="V56" s="59">
        <v>25</v>
      </c>
      <c r="W56" s="35">
        <v>93</v>
      </c>
      <c r="X56" s="35">
        <v>29</v>
      </c>
      <c r="Y56" s="39"/>
      <c r="Z56" s="38"/>
      <c r="AA56" s="71" t="s">
        <v>114</v>
      </c>
      <c r="AB56" s="71"/>
      <c r="AC56" s="62" t="s">
        <v>117</v>
      </c>
      <c r="AD56" s="62"/>
    </row>
    <row r="57" spans="2:30" s="28" customFormat="1" ht="12" customHeight="1">
      <c r="B57" s="38"/>
      <c r="C57" s="38"/>
      <c r="D57" s="71" t="s">
        <v>114</v>
      </c>
      <c r="E57" s="71"/>
      <c r="F57" s="62" t="s">
        <v>16</v>
      </c>
      <c r="G57" s="63"/>
      <c r="H57" s="21">
        <f t="shared" si="0"/>
        <v>373</v>
      </c>
      <c r="I57" s="35">
        <v>190</v>
      </c>
      <c r="J57" s="35">
        <v>97</v>
      </c>
      <c r="K57" s="35">
        <v>4</v>
      </c>
      <c r="L57" s="35">
        <v>32</v>
      </c>
      <c r="M57" s="35">
        <v>50</v>
      </c>
      <c r="N57" s="36"/>
      <c r="O57" s="37"/>
      <c r="P57" s="57">
        <f t="shared" si="1"/>
        <v>143</v>
      </c>
      <c r="Q57" s="59">
        <v>10</v>
      </c>
      <c r="R57" s="59">
        <v>120</v>
      </c>
      <c r="S57" s="59">
        <v>0</v>
      </c>
      <c r="T57" s="59">
        <v>6</v>
      </c>
      <c r="U57" s="59">
        <v>7</v>
      </c>
      <c r="V57" s="59">
        <v>5</v>
      </c>
      <c r="W57" s="35">
        <v>3</v>
      </c>
      <c r="X57" s="35">
        <v>4</v>
      </c>
      <c r="Y57" s="39"/>
      <c r="Z57" s="38"/>
      <c r="AA57" s="71" t="s">
        <v>118</v>
      </c>
      <c r="AB57" s="71"/>
      <c r="AC57" s="62" t="s">
        <v>16</v>
      </c>
      <c r="AD57" s="62"/>
    </row>
    <row r="58" spans="2:30" s="28" customFormat="1" ht="12" customHeight="1">
      <c r="B58" s="38"/>
      <c r="C58" s="38"/>
      <c r="D58" s="71" t="s">
        <v>118</v>
      </c>
      <c r="E58" s="71"/>
      <c r="F58" s="62" t="s">
        <v>119</v>
      </c>
      <c r="G58" s="63"/>
      <c r="H58" s="21">
        <f t="shared" si="0"/>
        <v>172</v>
      </c>
      <c r="I58" s="35">
        <v>137</v>
      </c>
      <c r="J58" s="35">
        <v>5</v>
      </c>
      <c r="K58" s="35">
        <v>0</v>
      </c>
      <c r="L58" s="35">
        <v>0</v>
      </c>
      <c r="M58" s="35">
        <v>30</v>
      </c>
      <c r="N58" s="36"/>
      <c r="O58" s="37"/>
      <c r="P58" s="57">
        <f t="shared" si="1"/>
        <v>11</v>
      </c>
      <c r="Q58" s="59">
        <v>0</v>
      </c>
      <c r="R58" s="59">
        <v>10</v>
      </c>
      <c r="S58" s="59">
        <v>0</v>
      </c>
      <c r="T58" s="59">
        <v>1</v>
      </c>
      <c r="U58" s="59">
        <v>0</v>
      </c>
      <c r="V58" s="59">
        <v>2</v>
      </c>
      <c r="W58" s="35">
        <v>3</v>
      </c>
      <c r="X58" s="35">
        <v>0</v>
      </c>
      <c r="Y58" s="39"/>
      <c r="Z58" s="38"/>
      <c r="AA58" s="71" t="s">
        <v>118</v>
      </c>
      <c r="AB58" s="71"/>
      <c r="AC58" s="62" t="s">
        <v>119</v>
      </c>
      <c r="AD58" s="62"/>
    </row>
    <row r="59" spans="2:30" s="28" customFormat="1" ht="12" customHeight="1">
      <c r="B59" s="38"/>
      <c r="C59" s="38"/>
      <c r="D59" s="71" t="s">
        <v>118</v>
      </c>
      <c r="E59" s="71"/>
      <c r="F59" s="87" t="s">
        <v>143</v>
      </c>
      <c r="G59" s="91"/>
      <c r="H59" s="21">
        <f t="shared" si="0"/>
        <v>53</v>
      </c>
      <c r="I59" s="35">
        <v>49</v>
      </c>
      <c r="J59" s="35">
        <v>0</v>
      </c>
      <c r="K59" s="35">
        <v>0</v>
      </c>
      <c r="L59" s="35">
        <v>0</v>
      </c>
      <c r="M59" s="35">
        <v>4</v>
      </c>
      <c r="N59" s="36"/>
      <c r="O59" s="37"/>
      <c r="P59" s="57">
        <f t="shared" si="1"/>
        <v>6</v>
      </c>
      <c r="Q59" s="59">
        <v>0</v>
      </c>
      <c r="R59" s="59">
        <v>1</v>
      </c>
      <c r="S59" s="59">
        <v>0</v>
      </c>
      <c r="T59" s="59">
        <v>0</v>
      </c>
      <c r="U59" s="59">
        <v>5</v>
      </c>
      <c r="V59" s="59">
        <v>0</v>
      </c>
      <c r="W59" s="35">
        <v>0</v>
      </c>
      <c r="X59" s="35">
        <v>0</v>
      </c>
      <c r="Y59" s="39"/>
      <c r="Z59" s="38"/>
      <c r="AA59" s="71" t="s">
        <v>118</v>
      </c>
      <c r="AB59" s="71"/>
      <c r="AC59" s="87" t="s">
        <v>143</v>
      </c>
      <c r="AD59" s="87"/>
    </row>
    <row r="60" spans="2:30" s="28" customFormat="1" ht="12" customHeight="1">
      <c r="B60" s="38"/>
      <c r="C60" s="38"/>
      <c r="D60" s="71" t="s">
        <v>118</v>
      </c>
      <c r="E60" s="71"/>
      <c r="F60" s="62" t="s">
        <v>17</v>
      </c>
      <c r="G60" s="63"/>
      <c r="H60" s="21">
        <f t="shared" si="0"/>
        <v>193</v>
      </c>
      <c r="I60" s="35">
        <v>3</v>
      </c>
      <c r="J60" s="35">
        <v>146</v>
      </c>
      <c r="K60" s="35">
        <v>27</v>
      </c>
      <c r="L60" s="35">
        <v>0</v>
      </c>
      <c r="M60" s="35">
        <v>17</v>
      </c>
      <c r="N60" s="36"/>
      <c r="O60" s="37"/>
      <c r="P60" s="57">
        <f t="shared" si="1"/>
        <v>154</v>
      </c>
      <c r="Q60" s="59">
        <v>8</v>
      </c>
      <c r="R60" s="59">
        <v>143</v>
      </c>
      <c r="S60" s="59">
        <v>0</v>
      </c>
      <c r="T60" s="59">
        <v>0</v>
      </c>
      <c r="U60" s="59">
        <v>3</v>
      </c>
      <c r="V60" s="59">
        <v>0</v>
      </c>
      <c r="W60" s="35">
        <v>4</v>
      </c>
      <c r="X60" s="35">
        <v>8</v>
      </c>
      <c r="Y60" s="39"/>
      <c r="Z60" s="38"/>
      <c r="AA60" s="71" t="s">
        <v>113</v>
      </c>
      <c r="AB60" s="71"/>
      <c r="AC60" s="62" t="s">
        <v>17</v>
      </c>
      <c r="AD60" s="62"/>
    </row>
    <row r="61" spans="2:30" s="28" customFormat="1" ht="12.75" customHeight="1" thickBot="1">
      <c r="B61" s="45"/>
      <c r="C61" s="45"/>
      <c r="D61" s="89" t="s">
        <v>113</v>
      </c>
      <c r="E61" s="89"/>
      <c r="F61" s="82" t="s">
        <v>18</v>
      </c>
      <c r="G61" s="90"/>
      <c r="H61" s="46">
        <f t="shared" si="0"/>
        <v>767</v>
      </c>
      <c r="I61" s="47">
        <v>562</v>
      </c>
      <c r="J61" s="47">
        <v>62</v>
      </c>
      <c r="K61" s="47">
        <v>23</v>
      </c>
      <c r="L61" s="47">
        <v>19</v>
      </c>
      <c r="M61" s="47">
        <v>101</v>
      </c>
      <c r="N61" s="48"/>
      <c r="O61" s="37"/>
      <c r="P61" s="49">
        <f t="shared" si="1"/>
        <v>410</v>
      </c>
      <c r="Q61" s="61">
        <v>27</v>
      </c>
      <c r="R61" s="61">
        <v>374</v>
      </c>
      <c r="S61" s="61">
        <v>0</v>
      </c>
      <c r="T61" s="61">
        <v>1</v>
      </c>
      <c r="U61" s="61">
        <v>8</v>
      </c>
      <c r="V61" s="61">
        <v>16</v>
      </c>
      <c r="W61" s="47">
        <v>10</v>
      </c>
      <c r="X61" s="47">
        <v>10</v>
      </c>
      <c r="Y61" s="50"/>
      <c r="Z61" s="45"/>
      <c r="AA61" s="89" t="s">
        <v>120</v>
      </c>
      <c r="AB61" s="89"/>
      <c r="AC61" s="82" t="s">
        <v>18</v>
      </c>
      <c r="AD61" s="82"/>
    </row>
    <row r="62" spans="25:30" ht="12">
      <c r="Y62" s="2"/>
      <c r="Z62" s="2"/>
      <c r="AA62" s="2"/>
      <c r="AB62" s="2"/>
      <c r="AC62" s="2"/>
      <c r="AD62" s="2"/>
    </row>
    <row r="63" spans="7:30" ht="12">
      <c r="G63" s="1" t="s">
        <v>128</v>
      </c>
      <c r="H63" s="1"/>
      <c r="Y63" s="2"/>
      <c r="Z63" s="2"/>
      <c r="AA63" s="2"/>
      <c r="AB63" s="2"/>
      <c r="AC63" s="2"/>
      <c r="AD63" s="2"/>
    </row>
    <row r="64" spans="7:24" ht="12">
      <c r="G64" s="1" t="s">
        <v>129</v>
      </c>
      <c r="H64" s="51">
        <f aca="true" t="shared" si="2" ref="H64:N64">SUM(H7,H20,H27,H31,H46,H54)-H6</f>
        <v>0</v>
      </c>
      <c r="I64" s="51">
        <f t="shared" si="2"/>
        <v>0</v>
      </c>
      <c r="J64" s="51">
        <f t="shared" si="2"/>
        <v>0</v>
      </c>
      <c r="K64" s="51"/>
      <c r="L64" s="51">
        <f t="shared" si="2"/>
        <v>0</v>
      </c>
      <c r="M64" s="51">
        <f t="shared" si="2"/>
        <v>0</v>
      </c>
      <c r="N64" s="51">
        <f t="shared" si="2"/>
        <v>0</v>
      </c>
      <c r="P64" s="51">
        <f>SUM(P7,P20,P27,P31,P46,P54)-P6</f>
        <v>0</v>
      </c>
      <c r="Q64" s="51"/>
      <c r="R64" s="51"/>
      <c r="S64" s="51"/>
      <c r="T64" s="51"/>
      <c r="U64" s="51"/>
      <c r="V64" s="51"/>
      <c r="W64" s="51">
        <f>SUM(W7,W20,W27,W31,W46,W54)-W6</f>
        <v>0</v>
      </c>
      <c r="X64" s="51">
        <f>SUM(X7,X20,X27,X31,X46,X54)-X6</f>
        <v>0</v>
      </c>
    </row>
    <row r="65" spans="7:24" ht="12">
      <c r="G65" s="1" t="s">
        <v>130</v>
      </c>
      <c r="H65" s="51">
        <f aca="true" t="shared" si="3" ref="H65:N65">SUM(H8,H13,H18,H19)-H7</f>
        <v>0</v>
      </c>
      <c r="I65" s="51">
        <f t="shared" si="3"/>
        <v>0</v>
      </c>
      <c r="J65" s="51">
        <f t="shared" si="3"/>
        <v>0</v>
      </c>
      <c r="K65" s="51"/>
      <c r="L65" s="51">
        <f t="shared" si="3"/>
        <v>0</v>
      </c>
      <c r="M65" s="51">
        <f t="shared" si="3"/>
        <v>0</v>
      </c>
      <c r="N65" s="51">
        <f t="shared" si="3"/>
        <v>0</v>
      </c>
      <c r="P65" s="51">
        <f>SUM(P8,P13,P18,P19)-P7</f>
        <v>0</v>
      </c>
      <c r="Q65" s="51"/>
      <c r="R65" s="51"/>
      <c r="S65" s="51"/>
      <c r="T65" s="51"/>
      <c r="U65" s="51"/>
      <c r="V65" s="51"/>
      <c r="W65" s="51">
        <f>SUM(W8,W13,W18,W19)-W7</f>
        <v>0</v>
      </c>
      <c r="X65" s="51">
        <f>SUM(X8,X13,X18,X19)-X7</f>
        <v>0</v>
      </c>
    </row>
    <row r="66" spans="7:24" ht="12">
      <c r="G66" s="1" t="s">
        <v>1</v>
      </c>
      <c r="H66" s="51">
        <f aca="true" t="shared" si="4" ref="H66:N66">SUM(H9:H12)-H8</f>
        <v>0</v>
      </c>
      <c r="I66" s="51">
        <f t="shared" si="4"/>
        <v>0</v>
      </c>
      <c r="J66" s="51">
        <f t="shared" si="4"/>
        <v>0</v>
      </c>
      <c r="K66" s="51"/>
      <c r="L66" s="51">
        <f t="shared" si="4"/>
        <v>0</v>
      </c>
      <c r="M66" s="51">
        <f t="shared" si="4"/>
        <v>0</v>
      </c>
      <c r="N66" s="51">
        <f t="shared" si="4"/>
        <v>0</v>
      </c>
      <c r="P66" s="51">
        <f>SUM(P9:P12)-P8</f>
        <v>0</v>
      </c>
      <c r="Q66" s="51"/>
      <c r="R66" s="51"/>
      <c r="S66" s="51"/>
      <c r="T66" s="51"/>
      <c r="U66" s="51"/>
      <c r="V66" s="51"/>
      <c r="W66" s="51">
        <f>SUM(W9:W12)-W8</f>
        <v>0</v>
      </c>
      <c r="X66" s="51">
        <f>SUM(X9:X12)-X8</f>
        <v>0</v>
      </c>
    </row>
    <row r="67" spans="7:24" ht="12">
      <c r="G67" s="1" t="s">
        <v>131</v>
      </c>
      <c r="H67" s="51">
        <f aca="true" t="shared" si="5" ref="H67:N67">SUM(H14:H17)-H13</f>
        <v>0</v>
      </c>
      <c r="I67" s="51">
        <f t="shared" si="5"/>
        <v>0</v>
      </c>
      <c r="J67" s="51">
        <f t="shared" si="5"/>
        <v>0</v>
      </c>
      <c r="K67" s="51"/>
      <c r="L67" s="51">
        <f t="shared" si="5"/>
        <v>0</v>
      </c>
      <c r="M67" s="51">
        <f t="shared" si="5"/>
        <v>0</v>
      </c>
      <c r="N67" s="51">
        <f t="shared" si="5"/>
        <v>0</v>
      </c>
      <c r="P67" s="51">
        <f>SUM(P14:P17)-P13</f>
        <v>0</v>
      </c>
      <c r="Q67" s="51"/>
      <c r="R67" s="51"/>
      <c r="S67" s="51"/>
      <c r="T67" s="51"/>
      <c r="U67" s="51"/>
      <c r="V67" s="51"/>
      <c r="W67" s="51">
        <f>SUM(W14:W17)-W13</f>
        <v>0</v>
      </c>
      <c r="X67" s="51">
        <f>SUM(X14:X17)-X13</f>
        <v>0</v>
      </c>
    </row>
    <row r="68" spans="7:24" ht="12">
      <c r="G68" s="1" t="s">
        <v>132</v>
      </c>
      <c r="H68" s="51">
        <f aca="true" t="shared" si="6" ref="H68:N68">SUM(H21:H23,H25:H26)-H20</f>
        <v>0</v>
      </c>
      <c r="I68" s="51">
        <f t="shared" si="6"/>
        <v>0</v>
      </c>
      <c r="J68" s="51">
        <f t="shared" si="6"/>
        <v>0</v>
      </c>
      <c r="K68" s="51"/>
      <c r="L68" s="51">
        <f t="shared" si="6"/>
        <v>0</v>
      </c>
      <c r="M68" s="51">
        <f t="shared" si="6"/>
        <v>0</v>
      </c>
      <c r="N68" s="51">
        <f t="shared" si="6"/>
        <v>0</v>
      </c>
      <c r="P68" s="51">
        <f>SUM(P21:P23,P25:P26)-P20</f>
        <v>0</v>
      </c>
      <c r="Q68" s="51"/>
      <c r="R68" s="51"/>
      <c r="S68" s="51"/>
      <c r="T68" s="51"/>
      <c r="U68" s="51"/>
      <c r="V68" s="51"/>
      <c r="W68" s="51">
        <f>SUM(W21:W23,W25:W26)-W20</f>
        <v>0</v>
      </c>
      <c r="X68" s="51">
        <f>SUM(X21:X23,X25:X26)-X20</f>
        <v>0</v>
      </c>
    </row>
    <row r="69" spans="7:24" ht="12">
      <c r="G69" s="1" t="s">
        <v>133</v>
      </c>
      <c r="H69" s="51">
        <f aca="true" t="shared" si="7" ref="H69:N69">SUM(H28:H30)-H27</f>
        <v>0</v>
      </c>
      <c r="I69" s="51">
        <f t="shared" si="7"/>
        <v>0</v>
      </c>
      <c r="J69" s="51">
        <f t="shared" si="7"/>
        <v>0</v>
      </c>
      <c r="K69" s="51"/>
      <c r="L69" s="51">
        <f t="shared" si="7"/>
        <v>0</v>
      </c>
      <c r="M69" s="51">
        <f t="shared" si="7"/>
        <v>0</v>
      </c>
      <c r="N69" s="51">
        <f t="shared" si="7"/>
        <v>0</v>
      </c>
      <c r="P69" s="51">
        <f>SUM(P28:P30)-P27</f>
        <v>0</v>
      </c>
      <c r="Q69" s="51"/>
      <c r="R69" s="51"/>
      <c r="S69" s="51"/>
      <c r="T69" s="51"/>
      <c r="U69" s="51"/>
      <c r="V69" s="51"/>
      <c r="W69" s="51">
        <f>SUM(W28:W30)-W27</f>
        <v>0</v>
      </c>
      <c r="X69" s="51">
        <f>SUM(X28:X30)-X27</f>
        <v>0</v>
      </c>
    </row>
    <row r="70" spans="7:24" ht="12">
      <c r="G70" s="1" t="s">
        <v>134</v>
      </c>
      <c r="H70" s="51">
        <f aca="true" t="shared" si="8" ref="H70:N70">SUM(H32:H33,H36,H42,H44:H45)-H31</f>
        <v>0</v>
      </c>
      <c r="I70" s="51">
        <f t="shared" si="8"/>
        <v>0</v>
      </c>
      <c r="J70" s="51">
        <f t="shared" si="8"/>
        <v>0</v>
      </c>
      <c r="K70" s="51"/>
      <c r="L70" s="51">
        <f t="shared" si="8"/>
        <v>0</v>
      </c>
      <c r="M70" s="51">
        <f t="shared" si="8"/>
        <v>0</v>
      </c>
      <c r="N70" s="51">
        <f t="shared" si="8"/>
        <v>0</v>
      </c>
      <c r="O70" s="52"/>
      <c r="P70" s="51">
        <f>SUM(P32:P33,P36,P42,P44:P45)-P31</f>
        <v>0</v>
      </c>
      <c r="Q70" s="51"/>
      <c r="R70" s="51"/>
      <c r="S70" s="51"/>
      <c r="T70" s="51"/>
      <c r="U70" s="51"/>
      <c r="V70" s="51"/>
      <c r="W70" s="51">
        <f>SUM(W32:W33,W36,W42,W44:W45)-W31</f>
        <v>0</v>
      </c>
      <c r="X70" s="51">
        <f>SUM(X32:X33,X36,X42,X44:X45)-X31</f>
        <v>0</v>
      </c>
    </row>
    <row r="71" spans="7:24" ht="12">
      <c r="G71" s="1" t="s">
        <v>135</v>
      </c>
      <c r="H71" s="51">
        <f aca="true" t="shared" si="9" ref="H71:N71">SUM(H34:H35)-H33</f>
        <v>0</v>
      </c>
      <c r="I71" s="51">
        <f t="shared" si="9"/>
        <v>0</v>
      </c>
      <c r="J71" s="51">
        <f t="shared" si="9"/>
        <v>0</v>
      </c>
      <c r="K71" s="51"/>
      <c r="L71" s="51">
        <f t="shared" si="9"/>
        <v>0</v>
      </c>
      <c r="M71" s="51">
        <f t="shared" si="9"/>
        <v>0</v>
      </c>
      <c r="N71" s="51">
        <f t="shared" si="9"/>
        <v>0</v>
      </c>
      <c r="O71" s="52"/>
      <c r="P71" s="51">
        <f>SUM(P34:P35)-P33</f>
        <v>0</v>
      </c>
      <c r="Q71" s="51"/>
      <c r="R71" s="51"/>
      <c r="S71" s="51"/>
      <c r="T71" s="51"/>
      <c r="U71" s="51"/>
      <c r="V71" s="51"/>
      <c r="W71" s="51">
        <f>SUM(W34:W35)-W33</f>
        <v>0</v>
      </c>
      <c r="X71" s="51">
        <f>SUM(X34:X35)-X33</f>
        <v>0</v>
      </c>
    </row>
    <row r="72" spans="7:24" ht="12">
      <c r="G72" s="1" t="s">
        <v>136</v>
      </c>
      <c r="H72" s="51">
        <f aca="true" t="shared" si="10" ref="H72:N72">SUM(H37:H41)-H36</f>
        <v>0</v>
      </c>
      <c r="I72" s="51">
        <f t="shared" si="10"/>
        <v>0</v>
      </c>
      <c r="J72" s="51">
        <f t="shared" si="10"/>
        <v>0</v>
      </c>
      <c r="K72" s="51"/>
      <c r="L72" s="51">
        <f t="shared" si="10"/>
        <v>0</v>
      </c>
      <c r="M72" s="51">
        <f t="shared" si="10"/>
        <v>0</v>
      </c>
      <c r="N72" s="51">
        <f t="shared" si="10"/>
        <v>0</v>
      </c>
      <c r="O72" s="52"/>
      <c r="P72" s="51">
        <f>SUM(P37:P41)-P36</f>
        <v>0</v>
      </c>
      <c r="Q72" s="51"/>
      <c r="R72" s="51"/>
      <c r="S72" s="51"/>
      <c r="T72" s="51"/>
      <c r="U72" s="51"/>
      <c r="V72" s="51"/>
      <c r="W72" s="51">
        <f>SUM(W37:W41)-W36</f>
        <v>0</v>
      </c>
      <c r="X72" s="51">
        <f>SUM(X37:X41)-X36</f>
        <v>0</v>
      </c>
    </row>
    <row r="73" spans="7:24" ht="12">
      <c r="G73" s="1" t="s">
        <v>137</v>
      </c>
      <c r="H73" s="51">
        <f aca="true" t="shared" si="11" ref="H73:N73">SUM(H48:H50)-H47</f>
        <v>0</v>
      </c>
      <c r="I73" s="51">
        <f t="shared" si="11"/>
        <v>0</v>
      </c>
      <c r="J73" s="51">
        <f t="shared" si="11"/>
        <v>0</v>
      </c>
      <c r="K73" s="51"/>
      <c r="L73" s="51">
        <f t="shared" si="11"/>
        <v>0</v>
      </c>
      <c r="M73" s="51">
        <f t="shared" si="11"/>
        <v>0</v>
      </c>
      <c r="N73" s="51">
        <f t="shared" si="11"/>
        <v>0</v>
      </c>
      <c r="O73" s="52"/>
      <c r="P73" s="51">
        <f>SUM(P48:P50)-P47</f>
        <v>0</v>
      </c>
      <c r="Q73" s="51"/>
      <c r="R73" s="51"/>
      <c r="S73" s="51"/>
      <c r="T73" s="51"/>
      <c r="U73" s="51"/>
      <c r="V73" s="51"/>
      <c r="W73" s="51">
        <f>SUM(W48:W50)-W47</f>
        <v>0</v>
      </c>
      <c r="X73" s="51">
        <f>SUM(X48:X50)-X47</f>
        <v>0</v>
      </c>
    </row>
    <row r="74" spans="8:24" ht="12">
      <c r="H74" s="53"/>
      <c r="I74" s="53"/>
      <c r="J74" s="53"/>
      <c r="K74" s="53"/>
      <c r="L74" s="53"/>
      <c r="M74" s="53"/>
      <c r="N74" s="53"/>
      <c r="O74" s="52"/>
      <c r="P74" s="53"/>
      <c r="Q74" s="53"/>
      <c r="R74" s="53"/>
      <c r="S74" s="53"/>
      <c r="T74" s="53"/>
      <c r="U74" s="53"/>
      <c r="V74" s="53"/>
      <c r="W74" s="53"/>
      <c r="X74" s="53"/>
    </row>
    <row r="75" spans="8:24" ht="12">
      <c r="H75" s="53"/>
      <c r="I75" s="53"/>
      <c r="J75" s="53"/>
      <c r="K75" s="53"/>
      <c r="L75" s="53"/>
      <c r="M75" s="53"/>
      <c r="N75" s="53"/>
      <c r="O75" s="52"/>
      <c r="P75" s="53"/>
      <c r="Q75" s="53"/>
      <c r="R75" s="53"/>
      <c r="S75" s="53"/>
      <c r="T75" s="53"/>
      <c r="U75" s="53"/>
      <c r="V75" s="53"/>
      <c r="W75" s="53"/>
      <c r="X75" s="53"/>
    </row>
    <row r="76" spans="8:24" ht="12">
      <c r="H76" s="53"/>
      <c r="I76" s="53"/>
      <c r="J76" s="53"/>
      <c r="K76" s="53"/>
      <c r="L76" s="53"/>
      <c r="M76" s="53"/>
      <c r="N76" s="53"/>
      <c r="O76" s="52"/>
      <c r="P76" s="53"/>
      <c r="Q76" s="53"/>
      <c r="R76" s="53"/>
      <c r="S76" s="53"/>
      <c r="T76" s="53"/>
      <c r="U76" s="53"/>
      <c r="V76" s="53"/>
      <c r="W76" s="53"/>
      <c r="X76" s="53"/>
    </row>
    <row r="77" spans="8:24" ht="12">
      <c r="H77" s="53"/>
      <c r="I77" s="53"/>
      <c r="J77" s="53"/>
      <c r="K77" s="53"/>
      <c r="L77" s="53"/>
      <c r="M77" s="53"/>
      <c r="N77" s="53"/>
      <c r="O77" s="52"/>
      <c r="P77" s="53"/>
      <c r="Q77" s="53"/>
      <c r="R77" s="53"/>
      <c r="S77" s="53"/>
      <c r="T77" s="53"/>
      <c r="U77" s="53"/>
      <c r="V77" s="53"/>
      <c r="W77" s="53"/>
      <c r="X77" s="53"/>
    </row>
  </sheetData>
  <sheetProtection/>
  <mergeCells count="135">
    <mergeCell ref="Y6:AD6"/>
    <mergeCell ref="B4:G5"/>
    <mergeCell ref="E12:G12"/>
    <mergeCell ref="E14:G14"/>
    <mergeCell ref="D13:G13"/>
    <mergeCell ref="E15:G15"/>
    <mergeCell ref="AB15:AD15"/>
    <mergeCell ref="E11:G11"/>
    <mergeCell ref="D8:G8"/>
    <mergeCell ref="E9:G9"/>
    <mergeCell ref="Z7:AD7"/>
    <mergeCell ref="AA8:AD8"/>
    <mergeCell ref="AB48:AD48"/>
    <mergeCell ref="AB9:AD9"/>
    <mergeCell ref="AB10:AD10"/>
    <mergeCell ref="AB11:AD11"/>
    <mergeCell ref="AB12:AD12"/>
    <mergeCell ref="AA13:AD13"/>
    <mergeCell ref="AB14:AD14"/>
    <mergeCell ref="AB16:AD16"/>
    <mergeCell ref="E10:G10"/>
    <mergeCell ref="D18:G18"/>
    <mergeCell ref="D19:G19"/>
    <mergeCell ref="E17:G17"/>
    <mergeCell ref="D21:G21"/>
    <mergeCell ref="D23:G23"/>
    <mergeCell ref="C20:G20"/>
    <mergeCell ref="D22:G22"/>
    <mergeCell ref="E16:G16"/>
    <mergeCell ref="D25:G25"/>
    <mergeCell ref="E24:F24"/>
    <mergeCell ref="D26:G26"/>
    <mergeCell ref="C27:G27"/>
    <mergeCell ref="D28:G28"/>
    <mergeCell ref="D30:G30"/>
    <mergeCell ref="D29:G29"/>
    <mergeCell ref="C31:G31"/>
    <mergeCell ref="D32:G32"/>
    <mergeCell ref="D33:G33"/>
    <mergeCell ref="E34:G34"/>
    <mergeCell ref="E35:G35"/>
    <mergeCell ref="D36:G36"/>
    <mergeCell ref="E37:G37"/>
    <mergeCell ref="E38:G38"/>
    <mergeCell ref="E39:G39"/>
    <mergeCell ref="E48:G48"/>
    <mergeCell ref="E49:G49"/>
    <mergeCell ref="D42:G42"/>
    <mergeCell ref="E40:G40"/>
    <mergeCell ref="E41:G41"/>
    <mergeCell ref="E43:F43"/>
    <mergeCell ref="B6:G6"/>
    <mergeCell ref="C7:G7"/>
    <mergeCell ref="H4:N4"/>
    <mergeCell ref="D55:E55"/>
    <mergeCell ref="F55:G55"/>
    <mergeCell ref="C54:G54"/>
    <mergeCell ref="D44:G44"/>
    <mergeCell ref="D45:G45"/>
    <mergeCell ref="C46:G46"/>
    <mergeCell ref="D47:G47"/>
    <mergeCell ref="AB17:AD17"/>
    <mergeCell ref="AA18:AD18"/>
    <mergeCell ref="AA19:AD19"/>
    <mergeCell ref="Z20:AD20"/>
    <mergeCell ref="AA21:AD21"/>
    <mergeCell ref="AA22:AD22"/>
    <mergeCell ref="AA23:AD23"/>
    <mergeCell ref="AB24:AC24"/>
    <mergeCell ref="AA25:AD25"/>
    <mergeCell ref="AA26:AD26"/>
    <mergeCell ref="Z27:AD27"/>
    <mergeCell ref="AA28:AD28"/>
    <mergeCell ref="AA29:AD29"/>
    <mergeCell ref="AA30:AD30"/>
    <mergeCell ref="Z31:AD31"/>
    <mergeCell ref="AA32:AD32"/>
    <mergeCell ref="AA33:AD33"/>
    <mergeCell ref="AB34:AD34"/>
    <mergeCell ref="AB35:AD35"/>
    <mergeCell ref="AA36:AD36"/>
    <mergeCell ref="AA42:AD42"/>
    <mergeCell ref="AB37:AD37"/>
    <mergeCell ref="AB38:AD38"/>
    <mergeCell ref="AB39:AD39"/>
    <mergeCell ref="AB40:AD40"/>
    <mergeCell ref="AB41:AD41"/>
    <mergeCell ref="AB43:AC43"/>
    <mergeCell ref="AA45:AD45"/>
    <mergeCell ref="Z46:AD46"/>
    <mergeCell ref="AA47:AD47"/>
    <mergeCell ref="AA44:AD44"/>
    <mergeCell ref="AA51:AD51"/>
    <mergeCell ref="AB49:AD49"/>
    <mergeCell ref="AB50:AD50"/>
    <mergeCell ref="AC57:AD57"/>
    <mergeCell ref="AA58:AB58"/>
    <mergeCell ref="AB52:AC52"/>
    <mergeCell ref="AB53:AC53"/>
    <mergeCell ref="AC58:AD58"/>
    <mergeCell ref="Z54:AD54"/>
    <mergeCell ref="AA55:AB55"/>
    <mergeCell ref="AC55:AD55"/>
    <mergeCell ref="AA56:AB56"/>
    <mergeCell ref="AC56:AD56"/>
    <mergeCell ref="D56:E56"/>
    <mergeCell ref="F56:G56"/>
    <mergeCell ref="AA61:AB61"/>
    <mergeCell ref="AC61:AD61"/>
    <mergeCell ref="Y4:AD5"/>
    <mergeCell ref="AA59:AB59"/>
    <mergeCell ref="AC59:AD59"/>
    <mergeCell ref="AA60:AB60"/>
    <mergeCell ref="AC60:AD60"/>
    <mergeCell ref="AA57:AB57"/>
    <mergeCell ref="X4:X5"/>
    <mergeCell ref="H2:M2"/>
    <mergeCell ref="P2:X2"/>
    <mergeCell ref="W4:W5"/>
    <mergeCell ref="D57:E57"/>
    <mergeCell ref="F57:G57"/>
    <mergeCell ref="E50:G50"/>
    <mergeCell ref="D51:G51"/>
    <mergeCell ref="E52:F52"/>
    <mergeCell ref="E53:F53"/>
    <mergeCell ref="V4:V5"/>
    <mergeCell ref="P4:U4"/>
    <mergeCell ref="D60:E60"/>
    <mergeCell ref="F60:G60"/>
    <mergeCell ref="D61:E61"/>
    <mergeCell ref="F61:G61"/>
    <mergeCell ref="D58:E58"/>
    <mergeCell ref="F58:G58"/>
    <mergeCell ref="D59:E59"/>
    <mergeCell ref="F59:G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2022-07-28T02:29:55Z</dcterms:created>
  <dcterms:modified xsi:type="dcterms:W3CDTF">2022-07-28T02:29:55Z</dcterms:modified>
  <cp:category/>
  <cp:version/>
  <cp:contentType/>
  <cp:contentStatus/>
</cp:coreProperties>
</file>