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1"/>
  </bookViews>
  <sheets>
    <sheet name="01" sheetId="1" r:id="rId1"/>
    <sheet name="02" sheetId="2" r:id="rId2"/>
  </sheets>
  <definedNames>
    <definedName name="_xlnm.Print_Area" localSheetId="0">'01'!$B$2:$O$63,'01'!$Q$2:$AD$63</definedName>
    <definedName name="_xlnm.Print_Area" localSheetId="1">'02'!$B$2:$O$63,'02'!$Q$2:$AC$63</definedName>
  </definedNames>
  <calcPr fullCalcOnLoad="1"/>
</workbook>
</file>

<file path=xl/sharedStrings.xml><?xml version="1.0" encoding="utf-8"?>
<sst xmlns="http://schemas.openxmlformats.org/spreadsheetml/2006/main" count="352" uniqueCount="125">
  <si>
    <t xml:space="preserve">     総                            数</t>
  </si>
  <si>
    <t xml:space="preserve">        成          人          事          件</t>
  </si>
  <si>
    <t xml:space="preserve">     少        年        事        件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</si>
  <si>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</si>
  <si>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</si>
  <si>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</si>
  <si>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</si>
  <si>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</si>
  <si>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</si>
  <si>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</si>
  <si>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</si>
  <si>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うち)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</si>
  <si>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</si>
  <si>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</si>
  <si>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</si>
  <si>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</si>
  <si>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</si>
  <si>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</si>
  <si>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</si>
  <si>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</si>
  <si>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</si>
  <si>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</si>
  <si>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>注　解決事件を除く</t>
  </si>
  <si>
    <t>あっせん利得処罰法</t>
  </si>
  <si>
    <t>賭博開張等</t>
  </si>
  <si>
    <t>占有離脱物横領</t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</si>
  <si>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</si>
  <si>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</si>
  <si>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</si>
  <si>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</si>
  <si>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</si>
  <si>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</si>
  <si>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</si>
  <si>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</si>
  <si>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</si>
  <si>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</si>
  <si>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</si>
  <si>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</si>
  <si>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</si>
  <si>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</si>
  <si>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</si>
  <si>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</si>
  <si>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</si>
  <si>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</si>
  <si>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</si>
  <si>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汚職</t>
  </si>
  <si>
    <t>印章偽造</t>
  </si>
  <si>
    <t>汚職</t>
  </si>
  <si>
    <t>うち)</t>
  </si>
  <si>
    <t>賭博</t>
  </si>
  <si>
    <t>背任</t>
  </si>
  <si>
    <t>風俗犯</t>
  </si>
  <si>
    <t>賭博</t>
  </si>
  <si>
    <t>うち)</t>
  </si>
  <si>
    <t>普通賭博</t>
  </si>
  <si>
    <t>その他の刑法犯</t>
  </si>
  <si>
    <t>常習賭博</t>
  </si>
  <si>
    <t>うち)</t>
  </si>
  <si>
    <t>占有離脱物横領</t>
  </si>
  <si>
    <t>うち)</t>
  </si>
  <si>
    <t>わいせつ</t>
  </si>
  <si>
    <t>うち)</t>
  </si>
  <si>
    <t>公務執行妨害</t>
  </si>
  <si>
    <t>逮捕監禁</t>
  </si>
  <si>
    <t>計</t>
  </si>
  <si>
    <t>単独犯</t>
  </si>
  <si>
    <t>２人組</t>
  </si>
  <si>
    <t>３人組</t>
  </si>
  <si>
    <t>４人組</t>
  </si>
  <si>
    <t>５人組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</si>
  <si>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</si>
  <si>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</si>
  <si>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</si>
  <si>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普通賭博</t>
  </si>
  <si>
    <t>常習賭博</t>
  </si>
  <si>
    <t>成人・少年共犯事件</t>
  </si>
  <si>
    <t>６～９
人組</t>
  </si>
  <si>
    <t>１０人
以上の組</t>
  </si>
  <si>
    <t xml:space="preserve">              　　共犯形態
 罪  種</t>
  </si>
  <si>
    <t>共犯形態
　　　　　　　　　罪  種</t>
  </si>
  <si>
    <t>殺人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</si>
  <si>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</si>
  <si>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</si>
  <si>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</si>
  <si>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</si>
  <si>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</si>
  <si>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</si>
  <si>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</si>
  <si>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賭博</t>
  </si>
  <si>
    <t>普通賭博</t>
  </si>
  <si>
    <t>常習賭博</t>
  </si>
  <si>
    <t>うち)</t>
  </si>
  <si>
    <t>占有離脱物横領</t>
  </si>
  <si>
    <t>公務執行妨害</t>
  </si>
  <si>
    <t>共犯形態別  検挙件数</t>
  </si>
  <si>
    <t>共犯形態別  検挙件数（つづき）</t>
  </si>
  <si>
    <t>検挙２０１</t>
  </si>
  <si>
    <t>検挙２０２</t>
  </si>
  <si>
    <t>検挙２０３</t>
  </si>
  <si>
    <t>検挙２０４</t>
  </si>
  <si>
    <t>20　罪種別　成人・少年事件別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</si>
  <si>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</si>
  <si>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</si>
  <si>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</si>
  <si>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</si>
  <si>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</si>
  <si>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</si>
  <si>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</si>
  <si>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</si>
  <si>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</si>
  <si>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</si>
  <si>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</si>
  <si>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成人事件</t>
  </si>
  <si>
    <t>少年事件</t>
  </si>
  <si>
    <t>共犯事件</t>
  </si>
  <si>
    <t>計</t>
  </si>
  <si>
    <t>単独</t>
  </si>
  <si>
    <t>２人</t>
  </si>
  <si>
    <t>３人</t>
  </si>
  <si>
    <t>４人</t>
  </si>
  <si>
    <t>５人</t>
  </si>
  <si>
    <t>６～９人</t>
  </si>
  <si>
    <r>
      <t>1</t>
    </r>
    <r>
      <rPr>
        <sz val="10"/>
        <rFont val="ＭＳ 明朝"/>
        <family val="1"/>
      </rPr>
      <t>0人以上</t>
    </r>
  </si>
  <si>
    <t>略取誘拐・人身売買</t>
  </si>
  <si>
    <t>支払用カード偽造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</si>
</sst>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/>
      <protection/>
    </xf>
    <xf numFmtId="38" fontId="0" fillId="0" borderId="0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center"/>
    </xf>
    <xf numFmtId="38" fontId="0" fillId="0" borderId="11" xfId="0" applyNumberFormat="1" applyFont="1" applyFill="1" applyBorder="1" applyAlignment="1">
      <alignment horizontal="center"/>
    </xf>
    <xf numFmtId="38" fontId="0" fillId="0" borderId="10" xfId="0" applyNumberFormat="1" applyFont="1" applyFill="1" applyBorder="1" applyAlignment="1" applyProtection="1">
      <alignment horizontal="center"/>
      <protection/>
    </xf>
    <xf numFmtId="38" fontId="0" fillId="0" borderId="11" xfId="0" applyNumberFormat="1" applyFont="1" applyFill="1" applyBorder="1" applyAlignment="1" applyProtection="1">
      <alignment horizontal="center"/>
      <protection/>
    </xf>
    <xf numFmtId="38" fontId="0" fillId="0" borderId="12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/>
    </xf>
    <xf numFmtId="38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distributed" wrapText="1"/>
    </xf>
    <xf numFmtId="0" fontId="0" fillId="0" borderId="20" xfId="0" applyFont="1" applyFill="1" applyBorder="1" applyAlignment="1">
      <alignment vertical="distributed" wrapText="1"/>
    </xf>
    <xf numFmtId="0" fontId="0" fillId="0" borderId="21" xfId="0" applyFont="1" applyFill="1" applyBorder="1" applyAlignment="1">
      <alignment vertical="distributed" wrapText="1"/>
    </xf>
    <xf numFmtId="0" fontId="0" fillId="0" borderId="22" xfId="0" applyFont="1" applyFill="1" applyBorder="1" applyAlignment="1">
      <alignment vertical="distributed" wrapText="1"/>
    </xf>
    <xf numFmtId="0" fontId="0" fillId="0" borderId="23" xfId="0" applyFont="1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0" xfId="0" applyFont="1" applyFill="1" applyBorder="1" applyAlignment="1" quotePrefix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quotePrefix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38" fontId="6" fillId="0" borderId="0" xfId="0" applyNumberFormat="1" applyFont="1" applyFill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Fill="1" applyBorder="1" applyAlignment="1" applyProtection="1">
      <alignment horizontal="center"/>
      <protection/>
    </xf>
    <xf numFmtId="38" fontId="0" fillId="0" borderId="3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77"/>
  <sheetViews>
    <sheetView view="pageBreakPreview" zoomScaleSheetLayoutView="100" zoomScalePageLayoutView="0" workbookViewId="0" topLeftCell="A1">
      <pane xSplit="7" ySplit="7" topLeftCell="P8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A1" sqref="A1:AD16384"/>
    </sheetView>
  </sheetViews>
  <sheetFormatPr defaultColWidth="9.125" defaultRowHeight="12.75"/>
  <cols>
    <col min="1" max="6" width="2.625" style="11" customWidth="1"/>
    <col min="7" max="7" width="15.50390625" style="11" customWidth="1"/>
    <col min="8" max="9" width="10.125" style="12" customWidth="1"/>
    <col min="10" max="10" width="9.625" style="12" customWidth="1"/>
    <col min="11" max="11" width="9.375" style="12" customWidth="1"/>
    <col min="12" max="12" width="8.625" style="12" customWidth="1"/>
    <col min="13" max="14" width="7.50390625" style="12" customWidth="1"/>
    <col min="15" max="15" width="8.875" style="12" customWidth="1"/>
    <col min="16" max="16" width="2.625" style="12" customWidth="1"/>
    <col min="17" max="18" width="10.125" style="12" customWidth="1"/>
    <col min="19" max="19" width="9.125" style="12" customWidth="1"/>
    <col min="20" max="20" width="8.875" style="12" customWidth="1"/>
    <col min="21" max="21" width="8.50390625" style="12" customWidth="1"/>
    <col min="22" max="23" width="7.50390625" style="12" customWidth="1"/>
    <col min="24" max="24" width="8.625" style="12" customWidth="1"/>
    <col min="25" max="29" width="2.625" style="11" customWidth="1"/>
    <col min="30" max="30" width="15.50390625" style="11" customWidth="1"/>
    <col min="31" max="34" width="9.375" style="7" customWidth="1"/>
    <col min="35" max="42" width="8.50390625" style="7" customWidth="1"/>
    <col min="43" max="16384" width="9.125" style="7" customWidth="1"/>
  </cols>
  <sheetData>
    <row r="1" spans="2:17" ht="12">
      <c r="B1" s="11" t="s">
        <v>96</v>
      </c>
      <c r="Q1" s="12" t="s">
        <v>97</v>
      </c>
    </row>
    <row r="2" spans="1:30" s="2" customFormat="1" ht="14.25">
      <c r="A2" s="13"/>
      <c r="B2" s="14"/>
      <c r="C2" s="14"/>
      <c r="D2" s="14"/>
      <c r="E2" s="14"/>
      <c r="F2" s="14"/>
      <c r="G2" s="14"/>
      <c r="H2" s="84" t="s">
        <v>100</v>
      </c>
      <c r="I2" s="84"/>
      <c r="J2" s="84"/>
      <c r="K2" s="84"/>
      <c r="L2" s="84"/>
      <c r="M2" s="84"/>
      <c r="N2" s="84"/>
      <c r="O2" s="14"/>
      <c r="P2" s="13"/>
      <c r="Q2" s="14"/>
      <c r="R2" s="84" t="s">
        <v>94</v>
      </c>
      <c r="S2" s="84"/>
      <c r="T2" s="84"/>
      <c r="U2" s="84"/>
      <c r="V2" s="84"/>
      <c r="W2" s="84"/>
      <c r="X2" s="84"/>
      <c r="Y2" s="14"/>
      <c r="Z2" s="14"/>
      <c r="AA2" s="14"/>
      <c r="AB2" s="14"/>
      <c r="AC2" s="14"/>
      <c r="AD2" s="15"/>
    </row>
    <row r="3" spans="1:30" s="5" customFormat="1" ht="18.75" customHeight="1" thickBot="1">
      <c r="A3" s="16"/>
      <c r="B3" s="16" t="s">
        <v>22</v>
      </c>
      <c r="C3" s="16"/>
      <c r="D3" s="16"/>
      <c r="E3" s="16"/>
      <c r="F3" s="16"/>
      <c r="G3" s="16"/>
      <c r="H3" s="17"/>
      <c r="I3" s="17"/>
      <c r="J3" s="17"/>
      <c r="K3" s="17"/>
      <c r="L3" s="17"/>
      <c r="M3" s="17"/>
      <c r="N3" s="17"/>
      <c r="O3" s="17"/>
      <c r="P3" s="18"/>
      <c r="Q3" s="17"/>
      <c r="R3" s="17"/>
      <c r="S3" s="17"/>
      <c r="T3" s="17"/>
      <c r="U3" s="17"/>
      <c r="V3" s="17"/>
      <c r="W3" s="17"/>
      <c r="X3" s="17"/>
      <c r="Y3" s="16"/>
      <c r="Z3" s="16"/>
      <c r="AA3" s="16"/>
      <c r="AB3" s="16"/>
      <c r="AC3" s="16"/>
      <c r="AD3" s="16"/>
    </row>
    <row r="4" spans="1:30" s="6" customFormat="1" ht="12">
      <c r="A4" s="19"/>
      <c r="B4" s="102" t="s">
        <v>78</v>
      </c>
      <c r="C4" s="102"/>
      <c r="D4" s="102"/>
      <c r="E4" s="102"/>
      <c r="F4" s="102"/>
      <c r="G4" s="103"/>
      <c r="H4" s="100" t="s">
        <v>0</v>
      </c>
      <c r="I4" s="101"/>
      <c r="J4" s="101"/>
      <c r="K4" s="101"/>
      <c r="L4" s="101"/>
      <c r="M4" s="101"/>
      <c r="N4" s="101"/>
      <c r="O4" s="101"/>
      <c r="P4" s="20"/>
      <c r="Q4" s="101" t="s">
        <v>1</v>
      </c>
      <c r="R4" s="101"/>
      <c r="S4" s="101"/>
      <c r="T4" s="101"/>
      <c r="U4" s="101"/>
      <c r="V4" s="101"/>
      <c r="W4" s="101"/>
      <c r="X4" s="101"/>
      <c r="Y4" s="76" t="s">
        <v>79</v>
      </c>
      <c r="Z4" s="77"/>
      <c r="AA4" s="77"/>
      <c r="AB4" s="77"/>
      <c r="AC4" s="77"/>
      <c r="AD4" s="77"/>
    </row>
    <row r="5" spans="1:30" s="6" customFormat="1" ht="12">
      <c r="A5" s="19"/>
      <c r="B5" s="104"/>
      <c r="C5" s="104"/>
      <c r="D5" s="104"/>
      <c r="E5" s="104"/>
      <c r="F5" s="104"/>
      <c r="G5" s="105"/>
      <c r="H5" s="21"/>
      <c r="I5" s="21"/>
      <c r="J5" s="21"/>
      <c r="K5" s="21"/>
      <c r="L5" s="21"/>
      <c r="M5" s="21"/>
      <c r="N5" s="108" t="s">
        <v>76</v>
      </c>
      <c r="O5" s="111" t="s">
        <v>77</v>
      </c>
      <c r="P5" s="20"/>
      <c r="Q5" s="22"/>
      <c r="R5" s="21"/>
      <c r="S5" s="21"/>
      <c r="T5" s="21"/>
      <c r="U5" s="21"/>
      <c r="V5" s="21"/>
      <c r="W5" s="108" t="s">
        <v>76</v>
      </c>
      <c r="X5" s="111" t="s">
        <v>77</v>
      </c>
      <c r="Y5" s="78"/>
      <c r="Z5" s="79"/>
      <c r="AA5" s="79"/>
      <c r="AB5" s="79"/>
      <c r="AC5" s="79"/>
      <c r="AD5" s="79"/>
    </row>
    <row r="6" spans="1:31" s="6" customFormat="1" ht="12">
      <c r="A6" s="19"/>
      <c r="B6" s="104"/>
      <c r="C6" s="104"/>
      <c r="D6" s="104"/>
      <c r="E6" s="104"/>
      <c r="F6" s="104"/>
      <c r="G6" s="105"/>
      <c r="H6" s="23" t="s">
        <v>64</v>
      </c>
      <c r="I6" s="23" t="s">
        <v>65</v>
      </c>
      <c r="J6" s="23" t="s">
        <v>66</v>
      </c>
      <c r="K6" s="23" t="s">
        <v>67</v>
      </c>
      <c r="L6" s="23" t="s">
        <v>68</v>
      </c>
      <c r="M6" s="23" t="s">
        <v>69</v>
      </c>
      <c r="N6" s="109"/>
      <c r="O6" s="112"/>
      <c r="P6" s="20"/>
      <c r="Q6" s="24" t="s">
        <v>64</v>
      </c>
      <c r="R6" s="23" t="s">
        <v>65</v>
      </c>
      <c r="S6" s="23" t="s">
        <v>66</v>
      </c>
      <c r="T6" s="23" t="s">
        <v>67</v>
      </c>
      <c r="U6" s="23" t="s">
        <v>68</v>
      </c>
      <c r="V6" s="23" t="s">
        <v>69</v>
      </c>
      <c r="W6" s="109"/>
      <c r="X6" s="112"/>
      <c r="Y6" s="78"/>
      <c r="Z6" s="79"/>
      <c r="AA6" s="79"/>
      <c r="AB6" s="79"/>
      <c r="AC6" s="79"/>
      <c r="AD6" s="79"/>
      <c r="AE6" s="6" t="s">
        <v>101</v>
      </c>
    </row>
    <row r="7" spans="1:42" ht="12">
      <c r="A7" s="25"/>
      <c r="B7" s="106"/>
      <c r="C7" s="106"/>
      <c r="D7" s="106"/>
      <c r="E7" s="106"/>
      <c r="F7" s="106"/>
      <c r="G7" s="107"/>
      <c r="H7" s="26"/>
      <c r="I7" s="26"/>
      <c r="J7" s="26"/>
      <c r="K7" s="26"/>
      <c r="L7" s="26"/>
      <c r="M7" s="26"/>
      <c r="N7" s="110"/>
      <c r="O7" s="113"/>
      <c r="P7" s="27"/>
      <c r="Q7" s="28"/>
      <c r="R7" s="26"/>
      <c r="S7" s="26"/>
      <c r="T7" s="26"/>
      <c r="U7" s="26"/>
      <c r="V7" s="26"/>
      <c r="W7" s="110"/>
      <c r="X7" s="113"/>
      <c r="Y7" s="80"/>
      <c r="Z7" s="81"/>
      <c r="AA7" s="81"/>
      <c r="AB7" s="81"/>
      <c r="AC7" s="81"/>
      <c r="AD7" s="81"/>
      <c r="AE7" s="9" t="s">
        <v>111</v>
      </c>
      <c r="AF7" s="9" t="s">
        <v>112</v>
      </c>
      <c r="AG7" s="9" t="s">
        <v>113</v>
      </c>
      <c r="AH7" s="9" t="s">
        <v>114</v>
      </c>
      <c r="AI7" s="9" t="s">
        <v>115</v>
      </c>
      <c r="AJ7" s="9" t="s">
        <v>116</v>
      </c>
      <c r="AK7" s="9" t="s">
        <v>117</v>
      </c>
      <c r="AL7" s="9" t="s">
        <v>118</v>
      </c>
      <c r="AM7" s="9" t="s">
        <v>119</v>
      </c>
      <c r="AN7" s="9" t="s">
        <v>120</v>
      </c>
      <c r="AO7" s="9" t="s">
        <v>121</v>
      </c>
      <c r="AP7" s="9" t="s">
        <v>122</v>
      </c>
    </row>
    <row r="8" spans="1:42" s="3" customFormat="1" ht="12.75" customHeight="1">
      <c r="A8" s="25"/>
      <c r="B8" s="98" t="s">
        <v>70</v>
      </c>
      <c r="C8" s="98"/>
      <c r="D8" s="98"/>
      <c r="E8" s="98"/>
      <c r="F8" s="98"/>
      <c r="G8" s="99"/>
      <c r="H8" s="29">
        <f>SUM(R8:X8,'02'!I8:O8,'02'!R8:W8)</f>
        <v>531901</v>
      </c>
      <c r="I8" s="30">
        <f>SUM(R8,'02'!I8)</f>
        <v>434919</v>
      </c>
      <c r="J8" s="30">
        <f>SUM(S8,'02'!J8,'02'!R8)</f>
        <v>58899</v>
      </c>
      <c r="K8" s="30">
        <f>SUM(T8,'02'!K8,'02'!S8)</f>
        <v>21667</v>
      </c>
      <c r="L8" s="30">
        <f>SUM(U8,'02'!L8,'02'!T8)</f>
        <v>9131</v>
      </c>
      <c r="M8" s="30">
        <f>SUM(V8,'02'!M8,'02'!U8)</f>
        <v>2924</v>
      </c>
      <c r="N8" s="30">
        <f>SUM(W8,'02'!N8,'02'!V8)</f>
        <v>2570</v>
      </c>
      <c r="O8" s="30">
        <f>SUM(X8,'02'!O8,'02'!W8)</f>
        <v>1791</v>
      </c>
      <c r="P8" s="31"/>
      <c r="Q8" s="32">
        <f>SUM(R8:X8)</f>
        <v>440157</v>
      </c>
      <c r="R8" s="29">
        <v>371619</v>
      </c>
      <c r="S8" s="29">
        <v>39777</v>
      </c>
      <c r="T8" s="29">
        <v>16060</v>
      </c>
      <c r="U8" s="29">
        <v>6978</v>
      </c>
      <c r="V8" s="29">
        <v>2206</v>
      </c>
      <c r="W8" s="29">
        <v>1901</v>
      </c>
      <c r="X8" s="29">
        <v>1616</v>
      </c>
      <c r="Y8" s="95" t="s">
        <v>70</v>
      </c>
      <c r="Z8" s="83"/>
      <c r="AA8" s="83"/>
      <c r="AB8" s="83"/>
      <c r="AC8" s="83"/>
      <c r="AD8" s="83"/>
      <c r="AE8" s="10">
        <f>SUM(I8:O8)-H8</f>
        <v>0</v>
      </c>
      <c r="AF8" s="10">
        <f>SUM(R8:X8)-Q8</f>
        <v>0</v>
      </c>
      <c r="AG8" s="10">
        <f>SUM('02'!I8:O8)-'02'!H8</f>
        <v>0</v>
      </c>
      <c r="AH8" s="10">
        <f>SUM('02'!R8:W8)-'02'!Q8</f>
        <v>0</v>
      </c>
      <c r="AI8" s="10">
        <f>SUM(Q8,'02'!H8,'02'!Q8)-'01'!H8</f>
        <v>0</v>
      </c>
      <c r="AJ8" s="10">
        <f>SUM(R8,'02'!I8)-'01'!I8</f>
        <v>0</v>
      </c>
      <c r="AK8" s="10">
        <f>SUM(S8,'02'!J8,'02'!R8)-'01'!J8</f>
        <v>0</v>
      </c>
      <c r="AL8" s="10">
        <f>SUM(T8,'02'!K8,'02'!S8)-'01'!K8</f>
        <v>0</v>
      </c>
      <c r="AM8" s="10">
        <f>SUM(U8,'02'!L8,'02'!T8)-'01'!L8</f>
        <v>0</v>
      </c>
      <c r="AN8" s="10">
        <f>SUM(V8,'02'!M8,'02'!U8)-'01'!M8</f>
        <v>0</v>
      </c>
      <c r="AO8" s="10">
        <f>SUM(W8,'02'!N8,'02'!V8)-'01'!N8</f>
        <v>0</v>
      </c>
      <c r="AP8" s="10">
        <f>SUM(X8,'02'!O8,'02'!W8)-'01'!O8</f>
        <v>0</v>
      </c>
    </row>
    <row r="9" spans="1:42" s="3" customFormat="1" ht="12.75" customHeight="1">
      <c r="A9" s="12"/>
      <c r="B9" s="34"/>
      <c r="C9" s="83" t="s">
        <v>71</v>
      </c>
      <c r="D9" s="83"/>
      <c r="E9" s="83"/>
      <c r="F9" s="83"/>
      <c r="G9" s="94"/>
      <c r="H9" s="29">
        <f>SUM(R9:X9,'02'!I9:O9,'02'!R9:W9)</f>
        <v>5794</v>
      </c>
      <c r="I9" s="29">
        <f>SUM(R9,'02'!I9)</f>
        <v>4817</v>
      </c>
      <c r="J9" s="29">
        <f>SUM(S9,'02'!J9,'02'!R9)</f>
        <v>491</v>
      </c>
      <c r="K9" s="29">
        <f>SUM(T9,'02'!K9,'02'!S9)</f>
        <v>225</v>
      </c>
      <c r="L9" s="29">
        <f>SUM(U9,'02'!L9,'02'!T9)</f>
        <v>138</v>
      </c>
      <c r="M9" s="29">
        <f>SUM(V9,'02'!M9,'02'!U9)</f>
        <v>47</v>
      </c>
      <c r="N9" s="29">
        <f>SUM(W9,'02'!N9,'02'!V9)</f>
        <v>67</v>
      </c>
      <c r="O9" s="29">
        <f>SUM(X9,'02'!O9,'02'!W9)</f>
        <v>9</v>
      </c>
      <c r="P9" s="31"/>
      <c r="Q9" s="35">
        <f aca="true" t="shared" si="0" ref="Q9:Q63">SUM(R9:X9)</f>
        <v>5059</v>
      </c>
      <c r="R9" s="29">
        <v>4467</v>
      </c>
      <c r="S9" s="29">
        <v>347</v>
      </c>
      <c r="T9" s="29">
        <v>120</v>
      </c>
      <c r="U9" s="29">
        <v>61</v>
      </c>
      <c r="V9" s="29">
        <v>32</v>
      </c>
      <c r="W9" s="29">
        <v>30</v>
      </c>
      <c r="X9" s="29">
        <v>2</v>
      </c>
      <c r="Y9" s="33"/>
      <c r="Z9" s="83" t="s">
        <v>71</v>
      </c>
      <c r="AA9" s="83"/>
      <c r="AB9" s="83"/>
      <c r="AC9" s="83"/>
      <c r="AD9" s="83"/>
      <c r="AE9" s="10">
        <f aca="true" t="shared" si="1" ref="AE9:AE63">SUM(I9:O9)-H9</f>
        <v>0</v>
      </c>
      <c r="AF9" s="10">
        <f aca="true" t="shared" si="2" ref="AF9:AF63">SUM(R9:X9)-Q9</f>
        <v>0</v>
      </c>
      <c r="AG9" s="10">
        <f>SUM('02'!I9:O9)-'02'!H9</f>
        <v>0</v>
      </c>
      <c r="AH9" s="10">
        <f>SUM('02'!R9:W9)-'02'!Q9</f>
        <v>0</v>
      </c>
      <c r="AI9" s="10">
        <f>SUM(Q9,'02'!H9,'02'!Q9)-'01'!H9</f>
        <v>0</v>
      </c>
      <c r="AJ9" s="10">
        <f>SUM(R9,'02'!I9)-'01'!I9</f>
        <v>0</v>
      </c>
      <c r="AK9" s="10">
        <f>SUM(S9,'02'!J9,'02'!R9)-'01'!J9</f>
        <v>0</v>
      </c>
      <c r="AL9" s="10">
        <f>SUM(T9,'02'!K9,'02'!S9)-'01'!K9</f>
        <v>0</v>
      </c>
      <c r="AM9" s="10">
        <f>SUM(U9,'02'!L9,'02'!T9)-'01'!L9</f>
        <v>0</v>
      </c>
      <c r="AN9" s="10">
        <f>SUM(V9,'02'!M9,'02'!U9)-'01'!M9</f>
        <v>0</v>
      </c>
      <c r="AO9" s="10">
        <f>SUM(W9,'02'!N9,'02'!V9)-'01'!N9</f>
        <v>0</v>
      </c>
      <c r="AP9" s="10">
        <f>SUM(X9,'02'!O9,'02'!W9)-'01'!O9</f>
        <v>0</v>
      </c>
    </row>
    <row r="10" spans="1:42" ht="12.75" customHeight="1">
      <c r="A10" s="12"/>
      <c r="B10" s="36"/>
      <c r="C10" s="36"/>
      <c r="D10" s="75" t="s">
        <v>72</v>
      </c>
      <c r="E10" s="75"/>
      <c r="F10" s="75"/>
      <c r="G10" s="90"/>
      <c r="H10" s="29">
        <f>SUM(R10:X10,'02'!I10:O10,'02'!R10:W10)</f>
        <v>971</v>
      </c>
      <c r="I10" s="38">
        <f>SUM(R10,'02'!I10)</f>
        <v>910</v>
      </c>
      <c r="J10" s="38">
        <f>SUM(S10,'02'!J10,'02'!R10)</f>
        <v>34</v>
      </c>
      <c r="K10" s="38">
        <f>SUM(T10,'02'!K10,'02'!S10)</f>
        <v>11</v>
      </c>
      <c r="L10" s="38">
        <f>SUM(U10,'02'!L10,'02'!T10)</f>
        <v>6</v>
      </c>
      <c r="M10" s="38">
        <f>SUM(V10,'02'!M10,'02'!U10)</f>
        <v>3</v>
      </c>
      <c r="N10" s="38">
        <f>SUM(W10,'02'!N10,'02'!V10)</f>
        <v>5</v>
      </c>
      <c r="O10" s="38">
        <f>SUM(X10,'02'!O10,'02'!W10)</f>
        <v>2</v>
      </c>
      <c r="P10" s="39"/>
      <c r="Q10" s="35">
        <f t="shared" si="0"/>
        <v>924</v>
      </c>
      <c r="R10" s="40">
        <v>872</v>
      </c>
      <c r="S10" s="40">
        <v>30</v>
      </c>
      <c r="T10" s="40">
        <v>10</v>
      </c>
      <c r="U10" s="40">
        <v>3</v>
      </c>
      <c r="V10" s="40">
        <v>3</v>
      </c>
      <c r="W10" s="40">
        <v>5</v>
      </c>
      <c r="X10" s="40">
        <v>1</v>
      </c>
      <c r="Y10" s="41"/>
      <c r="Z10" s="36"/>
      <c r="AA10" s="75" t="s">
        <v>72</v>
      </c>
      <c r="AB10" s="75"/>
      <c r="AC10" s="75"/>
      <c r="AD10" s="75"/>
      <c r="AE10" s="10">
        <f t="shared" si="1"/>
        <v>0</v>
      </c>
      <c r="AF10" s="10">
        <f t="shared" si="2"/>
        <v>0</v>
      </c>
      <c r="AG10" s="10">
        <f>SUM('02'!I10:O10)-'02'!H10</f>
        <v>0</v>
      </c>
      <c r="AH10" s="10">
        <f>SUM('02'!R10:W10)-'02'!Q10</f>
        <v>0</v>
      </c>
      <c r="AI10" s="10">
        <f>SUM(Q10,'02'!H10,'02'!Q10)-'01'!H10</f>
        <v>0</v>
      </c>
      <c r="AJ10" s="10">
        <f>SUM(R10,'02'!I10)-'01'!I10</f>
        <v>0</v>
      </c>
      <c r="AK10" s="10">
        <f>SUM(S10,'02'!J10,'02'!R10)-'01'!J10</f>
        <v>0</v>
      </c>
      <c r="AL10" s="10">
        <f>SUM(T10,'02'!K10,'02'!S10)-'01'!K10</f>
        <v>0</v>
      </c>
      <c r="AM10" s="10">
        <f>SUM(U10,'02'!L10,'02'!T10)-'01'!L10</f>
        <v>0</v>
      </c>
      <c r="AN10" s="10">
        <f>SUM(V10,'02'!M10,'02'!U10)-'01'!M10</f>
        <v>0</v>
      </c>
      <c r="AO10" s="10">
        <f>SUM(W10,'02'!N10,'02'!V10)-'01'!N10</f>
        <v>0</v>
      </c>
      <c r="AP10" s="10">
        <f>SUM(X10,'02'!O10,'02'!W10)-'01'!O10</f>
        <v>0</v>
      </c>
    </row>
    <row r="11" spans="1:42" ht="12.75" customHeight="1">
      <c r="A11" s="12"/>
      <c r="B11" s="36"/>
      <c r="C11" s="36"/>
      <c r="D11" s="36"/>
      <c r="E11" s="75" t="s">
        <v>3</v>
      </c>
      <c r="F11" s="75"/>
      <c r="G11" s="90"/>
      <c r="H11" s="29">
        <f>SUM(R11:X11,'02'!I11:O11,'02'!R11:W11)</f>
        <v>918</v>
      </c>
      <c r="I11" s="38">
        <f>SUM(R11,'02'!I11)</f>
        <v>861</v>
      </c>
      <c r="J11" s="38">
        <f>SUM(S11,'02'!J11,'02'!R11)</f>
        <v>32</v>
      </c>
      <c r="K11" s="38">
        <f>SUM(T11,'02'!K11,'02'!S11)</f>
        <v>10</v>
      </c>
      <c r="L11" s="38">
        <f>SUM(U11,'02'!L11,'02'!T11)</f>
        <v>5</v>
      </c>
      <c r="M11" s="38">
        <f>SUM(V11,'02'!M11,'02'!U11)</f>
        <v>3</v>
      </c>
      <c r="N11" s="38">
        <f>SUM(W11,'02'!N11,'02'!V11)</f>
        <v>5</v>
      </c>
      <c r="O11" s="38">
        <f>SUM(X11,'02'!O11,'02'!W11)</f>
        <v>2</v>
      </c>
      <c r="P11" s="39"/>
      <c r="Q11" s="35">
        <f t="shared" si="0"/>
        <v>876</v>
      </c>
      <c r="R11" s="42">
        <v>827</v>
      </c>
      <c r="S11" s="42">
        <v>28</v>
      </c>
      <c r="T11" s="42">
        <v>9</v>
      </c>
      <c r="U11" s="42">
        <v>3</v>
      </c>
      <c r="V11" s="42">
        <v>3</v>
      </c>
      <c r="W11" s="42">
        <v>5</v>
      </c>
      <c r="X11" s="42">
        <v>1</v>
      </c>
      <c r="Y11" s="41"/>
      <c r="Z11" s="36"/>
      <c r="AA11" s="36"/>
      <c r="AB11" s="75" t="s">
        <v>3</v>
      </c>
      <c r="AC11" s="75"/>
      <c r="AD11" s="75"/>
      <c r="AE11" s="10">
        <f t="shared" si="1"/>
        <v>0</v>
      </c>
      <c r="AF11" s="10">
        <f t="shared" si="2"/>
        <v>0</v>
      </c>
      <c r="AG11" s="10">
        <f>SUM('02'!I11:O11)-'02'!H11</f>
        <v>0</v>
      </c>
      <c r="AH11" s="10">
        <f>SUM('02'!R11:W11)-'02'!Q11</f>
        <v>0</v>
      </c>
      <c r="AI11" s="10">
        <f>SUM(Q11,'02'!H11,'02'!Q11)-'01'!H11</f>
        <v>0</v>
      </c>
      <c r="AJ11" s="10">
        <f>SUM(R11,'02'!I11)-'01'!I11</f>
        <v>0</v>
      </c>
      <c r="AK11" s="10">
        <f>SUM(S11,'02'!J11,'02'!R11)-'01'!J11</f>
        <v>0</v>
      </c>
      <c r="AL11" s="10">
        <f>SUM(T11,'02'!K11,'02'!S11)-'01'!K11</f>
        <v>0</v>
      </c>
      <c r="AM11" s="10">
        <f>SUM(U11,'02'!L11,'02'!T11)-'01'!L11</f>
        <v>0</v>
      </c>
      <c r="AN11" s="10">
        <f>SUM(V11,'02'!M11,'02'!U11)-'01'!M11</f>
        <v>0</v>
      </c>
      <c r="AO11" s="10">
        <f>SUM(W11,'02'!N11,'02'!V11)-'01'!N11</f>
        <v>0</v>
      </c>
      <c r="AP11" s="10">
        <f>SUM(X11,'02'!O11,'02'!W11)-'01'!O11</f>
        <v>0</v>
      </c>
    </row>
    <row r="12" spans="1:42" ht="12.75" customHeight="1">
      <c r="A12" s="12"/>
      <c r="B12" s="36"/>
      <c r="C12" s="36"/>
      <c r="D12" s="36"/>
      <c r="E12" s="75" t="s">
        <v>26</v>
      </c>
      <c r="F12" s="75"/>
      <c r="G12" s="90"/>
      <c r="H12" s="29">
        <f>SUM(R12:X12,'02'!I12:O12,'02'!R12:W12)</f>
        <v>17</v>
      </c>
      <c r="I12" s="38">
        <f>SUM(R12,'02'!I12)</f>
        <v>17</v>
      </c>
      <c r="J12" s="38">
        <f>SUM(S12,'02'!J12,'02'!R12)</f>
        <v>0</v>
      </c>
      <c r="K12" s="38">
        <f>SUM(T12,'02'!K12,'02'!S12)</f>
        <v>0</v>
      </c>
      <c r="L12" s="38">
        <f>SUM(U12,'02'!L12,'02'!T12)</f>
        <v>0</v>
      </c>
      <c r="M12" s="38">
        <f>SUM(V12,'02'!M12,'02'!U12)</f>
        <v>0</v>
      </c>
      <c r="N12" s="38">
        <f>SUM(W12,'02'!N12,'02'!V12)</f>
        <v>0</v>
      </c>
      <c r="O12" s="38">
        <f>SUM(X12,'02'!O12,'02'!W12)</f>
        <v>0</v>
      </c>
      <c r="P12" s="39"/>
      <c r="Q12" s="35">
        <f t="shared" si="0"/>
        <v>14</v>
      </c>
      <c r="R12" s="42">
        <v>14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1"/>
      <c r="Z12" s="36"/>
      <c r="AA12" s="36"/>
      <c r="AB12" s="75" t="s">
        <v>26</v>
      </c>
      <c r="AC12" s="75"/>
      <c r="AD12" s="75"/>
      <c r="AE12" s="10">
        <f t="shared" si="1"/>
        <v>0</v>
      </c>
      <c r="AF12" s="10">
        <f t="shared" si="2"/>
        <v>0</v>
      </c>
      <c r="AG12" s="10">
        <f>SUM('02'!I12:O12)-'02'!H12</f>
        <v>0</v>
      </c>
      <c r="AH12" s="10">
        <f>SUM('02'!R12:W12)-'02'!Q12</f>
        <v>0</v>
      </c>
      <c r="AI12" s="10">
        <f>SUM(Q12,'02'!H12,'02'!Q12)-'01'!H12</f>
        <v>0</v>
      </c>
      <c r="AJ12" s="10">
        <f>SUM(R12,'02'!I12)-'01'!I12</f>
        <v>0</v>
      </c>
      <c r="AK12" s="10">
        <f>SUM(S12,'02'!J12,'02'!R12)-'01'!J12</f>
        <v>0</v>
      </c>
      <c r="AL12" s="10">
        <f>SUM(T12,'02'!K12,'02'!S12)-'01'!K12</f>
        <v>0</v>
      </c>
      <c r="AM12" s="10">
        <f>SUM(U12,'02'!L12,'02'!T12)-'01'!L12</f>
        <v>0</v>
      </c>
      <c r="AN12" s="10">
        <f>SUM(V12,'02'!M12,'02'!U12)-'01'!M12</f>
        <v>0</v>
      </c>
      <c r="AO12" s="10">
        <f>SUM(W12,'02'!N12,'02'!V12)-'01'!N12</f>
        <v>0</v>
      </c>
      <c r="AP12" s="10">
        <f>SUM(X12,'02'!O12,'02'!W12)-'01'!O12</f>
        <v>0</v>
      </c>
    </row>
    <row r="13" spans="1:42" ht="12.75" customHeight="1">
      <c r="A13" s="12"/>
      <c r="B13" s="36"/>
      <c r="C13" s="36"/>
      <c r="D13" s="36"/>
      <c r="E13" s="75" t="s">
        <v>4</v>
      </c>
      <c r="F13" s="75"/>
      <c r="G13" s="90"/>
      <c r="H13" s="29">
        <f>SUM(R13:X13,'02'!I13:O13,'02'!R13:W13)</f>
        <v>20</v>
      </c>
      <c r="I13" s="38">
        <f>SUM(R13,'02'!I13)</f>
        <v>18</v>
      </c>
      <c r="J13" s="38">
        <f>SUM(S13,'02'!J13,'02'!R13)</f>
        <v>1</v>
      </c>
      <c r="K13" s="38">
        <f>SUM(T13,'02'!K13,'02'!S13)</f>
        <v>1</v>
      </c>
      <c r="L13" s="38">
        <f>SUM(U13,'02'!L13,'02'!T13)</f>
        <v>0</v>
      </c>
      <c r="M13" s="38">
        <f>SUM(V13,'02'!M13,'02'!U13)</f>
        <v>0</v>
      </c>
      <c r="N13" s="38">
        <f>SUM(W13,'02'!N13,'02'!V13)</f>
        <v>0</v>
      </c>
      <c r="O13" s="38">
        <f>SUM(X13,'02'!O13,'02'!W13)</f>
        <v>0</v>
      </c>
      <c r="P13" s="39"/>
      <c r="Q13" s="35">
        <f t="shared" si="0"/>
        <v>19</v>
      </c>
      <c r="R13" s="42">
        <v>17</v>
      </c>
      <c r="S13" s="42">
        <v>1</v>
      </c>
      <c r="T13" s="42">
        <v>1</v>
      </c>
      <c r="U13" s="42">
        <v>0</v>
      </c>
      <c r="V13" s="42">
        <v>0</v>
      </c>
      <c r="W13" s="42">
        <v>0</v>
      </c>
      <c r="X13" s="42">
        <v>0</v>
      </c>
      <c r="Y13" s="41"/>
      <c r="Z13" s="36"/>
      <c r="AA13" s="36"/>
      <c r="AB13" s="75" t="s">
        <v>4</v>
      </c>
      <c r="AC13" s="75"/>
      <c r="AD13" s="75"/>
      <c r="AE13" s="10">
        <f t="shared" si="1"/>
        <v>0</v>
      </c>
      <c r="AF13" s="10">
        <f t="shared" si="2"/>
        <v>0</v>
      </c>
      <c r="AG13" s="10">
        <f>SUM('02'!I13:O13)-'02'!H13</f>
        <v>0</v>
      </c>
      <c r="AH13" s="10">
        <f>SUM('02'!R13:W13)-'02'!Q13</f>
        <v>0</v>
      </c>
      <c r="AI13" s="10">
        <f>SUM(Q13,'02'!H13,'02'!Q13)-'01'!H13</f>
        <v>0</v>
      </c>
      <c r="AJ13" s="10">
        <f>SUM(R13,'02'!I13)-'01'!I13</f>
        <v>0</v>
      </c>
      <c r="AK13" s="10">
        <f>SUM(S13,'02'!J13,'02'!R13)-'01'!J13</f>
        <v>0</v>
      </c>
      <c r="AL13" s="10">
        <f>SUM(T13,'02'!K13,'02'!S13)-'01'!K13</f>
        <v>0</v>
      </c>
      <c r="AM13" s="10">
        <f>SUM(U13,'02'!L13,'02'!T13)-'01'!L13</f>
        <v>0</v>
      </c>
      <c r="AN13" s="10">
        <f>SUM(V13,'02'!M13,'02'!U13)-'01'!M13</f>
        <v>0</v>
      </c>
      <c r="AO13" s="10">
        <f>SUM(W13,'02'!N13,'02'!V13)-'01'!N13</f>
        <v>0</v>
      </c>
      <c r="AP13" s="10">
        <f>SUM(X13,'02'!O13,'02'!W13)-'01'!O13</f>
        <v>0</v>
      </c>
    </row>
    <row r="14" spans="1:42" ht="12.75" customHeight="1">
      <c r="A14" s="12"/>
      <c r="B14" s="36"/>
      <c r="C14" s="36"/>
      <c r="D14" s="36"/>
      <c r="E14" s="75" t="s">
        <v>5</v>
      </c>
      <c r="F14" s="75"/>
      <c r="G14" s="90"/>
      <c r="H14" s="29">
        <f>SUM(R14:X14,'02'!I14:O14,'02'!R14:W14)</f>
        <v>16</v>
      </c>
      <c r="I14" s="38">
        <f>SUM(R14,'02'!I14)</f>
        <v>14</v>
      </c>
      <c r="J14" s="38">
        <f>SUM(S14,'02'!J14,'02'!R14)</f>
        <v>1</v>
      </c>
      <c r="K14" s="38">
        <f>SUM(T14,'02'!K14,'02'!S14)</f>
        <v>0</v>
      </c>
      <c r="L14" s="38">
        <f>SUM(U14,'02'!L14,'02'!T14)</f>
        <v>1</v>
      </c>
      <c r="M14" s="38">
        <f>SUM(V14,'02'!M14,'02'!U14)</f>
        <v>0</v>
      </c>
      <c r="N14" s="38">
        <f>SUM(W14,'02'!N14,'02'!V14)</f>
        <v>0</v>
      </c>
      <c r="O14" s="38">
        <f>SUM(X14,'02'!O14,'02'!W14)</f>
        <v>0</v>
      </c>
      <c r="P14" s="39"/>
      <c r="Q14" s="35">
        <f t="shared" si="0"/>
        <v>15</v>
      </c>
      <c r="R14" s="42">
        <v>14</v>
      </c>
      <c r="S14" s="42">
        <v>1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1"/>
      <c r="Z14" s="36"/>
      <c r="AA14" s="36"/>
      <c r="AB14" s="75" t="s">
        <v>5</v>
      </c>
      <c r="AC14" s="75"/>
      <c r="AD14" s="75"/>
      <c r="AE14" s="10">
        <f t="shared" si="1"/>
        <v>0</v>
      </c>
      <c r="AF14" s="10">
        <f t="shared" si="2"/>
        <v>0</v>
      </c>
      <c r="AG14" s="10">
        <f>SUM('02'!I14:O14)-'02'!H14</f>
        <v>0</v>
      </c>
      <c r="AH14" s="10">
        <f>SUM('02'!R14:W14)-'02'!Q14</f>
        <v>0</v>
      </c>
      <c r="AI14" s="10">
        <f>SUM(Q14,'02'!H14,'02'!Q14)-'01'!H14</f>
        <v>0</v>
      </c>
      <c r="AJ14" s="10">
        <f>SUM(R14,'02'!I14)-'01'!I14</f>
        <v>0</v>
      </c>
      <c r="AK14" s="10">
        <f>SUM(S14,'02'!J14,'02'!R14)-'01'!J14</f>
        <v>0</v>
      </c>
      <c r="AL14" s="10">
        <f>SUM(T14,'02'!K14,'02'!S14)-'01'!K14</f>
        <v>0</v>
      </c>
      <c r="AM14" s="10">
        <f>SUM(U14,'02'!L14,'02'!T14)-'01'!L14</f>
        <v>0</v>
      </c>
      <c r="AN14" s="10">
        <f>SUM(V14,'02'!M14,'02'!U14)-'01'!M14</f>
        <v>0</v>
      </c>
      <c r="AO14" s="10">
        <f>SUM(W14,'02'!N14,'02'!V14)-'01'!N14</f>
        <v>0</v>
      </c>
      <c r="AP14" s="10">
        <f>SUM(X14,'02'!O14,'02'!W14)-'01'!O14</f>
        <v>0</v>
      </c>
    </row>
    <row r="15" spans="1:42" s="3" customFormat="1" ht="12.75" customHeight="1">
      <c r="A15" s="12"/>
      <c r="B15" s="36"/>
      <c r="C15" s="36"/>
      <c r="D15" s="75" t="s">
        <v>27</v>
      </c>
      <c r="E15" s="75"/>
      <c r="F15" s="75"/>
      <c r="G15" s="90"/>
      <c r="H15" s="29">
        <f>SUM(R15:X15,'02'!I15:O15,'02'!R15:W15)</f>
        <v>2898</v>
      </c>
      <c r="I15" s="38">
        <f>SUM(R15,'02'!I15)</f>
        <v>2127</v>
      </c>
      <c r="J15" s="38">
        <f>SUM(S15,'02'!J15,'02'!R15)</f>
        <v>352</v>
      </c>
      <c r="K15" s="38">
        <f>SUM(T15,'02'!K15,'02'!S15)</f>
        <v>185</v>
      </c>
      <c r="L15" s="38">
        <f>SUM(U15,'02'!L15,'02'!T15)</f>
        <v>126</v>
      </c>
      <c r="M15" s="38">
        <f>SUM(V15,'02'!M15,'02'!U15)</f>
        <v>42</v>
      </c>
      <c r="N15" s="38">
        <f>SUM(W15,'02'!N15,'02'!V15)</f>
        <v>59</v>
      </c>
      <c r="O15" s="38">
        <f>SUM(X15,'02'!O15,'02'!W15)</f>
        <v>7</v>
      </c>
      <c r="P15" s="31"/>
      <c r="Q15" s="35">
        <f t="shared" si="0"/>
        <v>2406</v>
      </c>
      <c r="R15" s="40">
        <v>1973</v>
      </c>
      <c r="S15" s="40">
        <v>230</v>
      </c>
      <c r="T15" s="40">
        <v>96</v>
      </c>
      <c r="U15" s="40">
        <v>57</v>
      </c>
      <c r="V15" s="40">
        <v>27</v>
      </c>
      <c r="W15" s="40">
        <v>22</v>
      </c>
      <c r="X15" s="40">
        <v>1</v>
      </c>
      <c r="Y15" s="41"/>
      <c r="Z15" s="36"/>
      <c r="AA15" s="75" t="s">
        <v>27</v>
      </c>
      <c r="AB15" s="75"/>
      <c r="AC15" s="75"/>
      <c r="AD15" s="75"/>
      <c r="AE15" s="10">
        <f t="shared" si="1"/>
        <v>0</v>
      </c>
      <c r="AF15" s="10">
        <f t="shared" si="2"/>
        <v>0</v>
      </c>
      <c r="AG15" s="10">
        <f>SUM('02'!I15:O15)-'02'!H15</f>
        <v>0</v>
      </c>
      <c r="AH15" s="10">
        <f>SUM('02'!R15:W15)-'02'!Q15</f>
        <v>0</v>
      </c>
      <c r="AI15" s="10">
        <f>SUM(Q15,'02'!H15,'02'!Q15)-'01'!H15</f>
        <v>0</v>
      </c>
      <c r="AJ15" s="10">
        <f>SUM(R15,'02'!I15)-'01'!I15</f>
        <v>0</v>
      </c>
      <c r="AK15" s="10">
        <f>SUM(S15,'02'!J15,'02'!R15)-'01'!J15</f>
        <v>0</v>
      </c>
      <c r="AL15" s="10">
        <f>SUM(T15,'02'!K15,'02'!S15)-'01'!K15</f>
        <v>0</v>
      </c>
      <c r="AM15" s="10">
        <f>SUM(U15,'02'!L15,'02'!T15)-'01'!L15</f>
        <v>0</v>
      </c>
      <c r="AN15" s="10">
        <f>SUM(V15,'02'!M15,'02'!U15)-'01'!M15</f>
        <v>0</v>
      </c>
      <c r="AO15" s="10">
        <f>SUM(W15,'02'!N15,'02'!V15)-'01'!N15</f>
        <v>0</v>
      </c>
      <c r="AP15" s="10">
        <f>SUM(X15,'02'!O15,'02'!W15)-'01'!O15</f>
        <v>0</v>
      </c>
    </row>
    <row r="16" spans="1:42" ht="12.75" customHeight="1">
      <c r="A16" s="12"/>
      <c r="B16" s="36"/>
      <c r="C16" s="36"/>
      <c r="D16" s="36"/>
      <c r="E16" s="75" t="s">
        <v>6</v>
      </c>
      <c r="F16" s="75"/>
      <c r="G16" s="90"/>
      <c r="H16" s="29">
        <f>SUM(R16:X16,'02'!I16:O16,'02'!R16:W16)</f>
        <v>44</v>
      </c>
      <c r="I16" s="38">
        <f>SUM(R16,'02'!I16)</f>
        <v>31</v>
      </c>
      <c r="J16" s="38">
        <f>SUM(S16,'02'!J16,'02'!R16)</f>
        <v>2</v>
      </c>
      <c r="K16" s="38">
        <f>SUM(T16,'02'!K16,'02'!S16)</f>
        <v>3</v>
      </c>
      <c r="L16" s="38">
        <f>SUM(U16,'02'!L16,'02'!T16)</f>
        <v>3</v>
      </c>
      <c r="M16" s="38">
        <f>SUM(V16,'02'!M16,'02'!U16)</f>
        <v>1</v>
      </c>
      <c r="N16" s="38">
        <f>SUM(W16,'02'!N16,'02'!V16)</f>
        <v>4</v>
      </c>
      <c r="O16" s="38">
        <f>SUM(X16,'02'!O16,'02'!W16)</f>
        <v>0</v>
      </c>
      <c r="P16" s="39"/>
      <c r="Q16" s="35">
        <f t="shared" si="0"/>
        <v>40</v>
      </c>
      <c r="R16" s="42">
        <v>30</v>
      </c>
      <c r="S16" s="42">
        <v>1</v>
      </c>
      <c r="T16" s="42">
        <v>2</v>
      </c>
      <c r="U16" s="42">
        <v>3</v>
      </c>
      <c r="V16" s="42">
        <v>1</v>
      </c>
      <c r="W16" s="42">
        <v>3</v>
      </c>
      <c r="X16" s="42">
        <v>0</v>
      </c>
      <c r="Y16" s="41"/>
      <c r="Z16" s="36"/>
      <c r="AA16" s="36"/>
      <c r="AB16" s="75" t="s">
        <v>6</v>
      </c>
      <c r="AC16" s="75"/>
      <c r="AD16" s="75"/>
      <c r="AE16" s="10">
        <f t="shared" si="1"/>
        <v>0</v>
      </c>
      <c r="AF16" s="10">
        <f t="shared" si="2"/>
        <v>0</v>
      </c>
      <c r="AG16" s="10">
        <f>SUM('02'!I16:O16)-'02'!H16</f>
        <v>0</v>
      </c>
      <c r="AH16" s="10">
        <f>SUM('02'!R16:W16)-'02'!Q16</f>
        <v>0</v>
      </c>
      <c r="AI16" s="10">
        <f>SUM(Q16,'02'!H16,'02'!Q16)-'01'!H16</f>
        <v>0</v>
      </c>
      <c r="AJ16" s="10">
        <f>SUM(R16,'02'!I16)-'01'!I16</f>
        <v>0</v>
      </c>
      <c r="AK16" s="10">
        <f>SUM(S16,'02'!J16,'02'!R16)-'01'!J16</f>
        <v>0</v>
      </c>
      <c r="AL16" s="10">
        <f>SUM(T16,'02'!K16,'02'!S16)-'01'!K16</f>
        <v>0</v>
      </c>
      <c r="AM16" s="10">
        <f>SUM(U16,'02'!L16,'02'!T16)-'01'!L16</f>
        <v>0</v>
      </c>
      <c r="AN16" s="10">
        <f>SUM(V16,'02'!M16,'02'!U16)-'01'!M16</f>
        <v>0</v>
      </c>
      <c r="AO16" s="10">
        <f>SUM(W16,'02'!N16,'02'!V16)-'01'!N16</f>
        <v>0</v>
      </c>
      <c r="AP16" s="10">
        <f>SUM(X16,'02'!O16,'02'!W16)-'01'!O16</f>
        <v>0</v>
      </c>
    </row>
    <row r="17" spans="1:42" ht="12.75" customHeight="1">
      <c r="A17" s="12"/>
      <c r="B17" s="36"/>
      <c r="C17" s="36"/>
      <c r="D17" s="36"/>
      <c r="E17" s="75" t="s">
        <v>7</v>
      </c>
      <c r="F17" s="75"/>
      <c r="G17" s="90"/>
      <c r="H17" s="29">
        <f>SUM(R17:X17,'02'!I17:O17,'02'!R17:W17)</f>
        <v>1023</v>
      </c>
      <c r="I17" s="38">
        <f>SUM(R17,'02'!I17)</f>
        <v>628</v>
      </c>
      <c r="J17" s="38">
        <f>SUM(S17,'02'!J17,'02'!R17)</f>
        <v>167</v>
      </c>
      <c r="K17" s="38">
        <f>SUM(T17,'02'!K17,'02'!S17)</f>
        <v>98</v>
      </c>
      <c r="L17" s="38">
        <f>SUM(U17,'02'!L17,'02'!T17)</f>
        <v>74</v>
      </c>
      <c r="M17" s="38">
        <f>SUM(V17,'02'!M17,'02'!U17)</f>
        <v>22</v>
      </c>
      <c r="N17" s="38">
        <f>SUM(W17,'02'!N17,'02'!V17)</f>
        <v>28</v>
      </c>
      <c r="O17" s="38">
        <f>SUM(X17,'02'!O17,'02'!W17)</f>
        <v>6</v>
      </c>
      <c r="P17" s="39"/>
      <c r="Q17" s="35">
        <f t="shared" si="0"/>
        <v>747</v>
      </c>
      <c r="R17" s="42">
        <v>560</v>
      </c>
      <c r="S17" s="42">
        <v>93</v>
      </c>
      <c r="T17" s="42">
        <v>48</v>
      </c>
      <c r="U17" s="42">
        <v>26</v>
      </c>
      <c r="V17" s="42">
        <v>14</v>
      </c>
      <c r="W17" s="42">
        <v>5</v>
      </c>
      <c r="X17" s="42">
        <v>1</v>
      </c>
      <c r="Y17" s="41"/>
      <c r="Z17" s="36"/>
      <c r="AA17" s="36"/>
      <c r="AB17" s="75" t="s">
        <v>7</v>
      </c>
      <c r="AC17" s="75"/>
      <c r="AD17" s="75"/>
      <c r="AE17" s="10">
        <f t="shared" si="1"/>
        <v>0</v>
      </c>
      <c r="AF17" s="10">
        <f t="shared" si="2"/>
        <v>0</v>
      </c>
      <c r="AG17" s="10">
        <f>SUM('02'!I17:O17)-'02'!H17</f>
        <v>0</v>
      </c>
      <c r="AH17" s="10">
        <f>SUM('02'!R17:W17)-'02'!Q17</f>
        <v>0</v>
      </c>
      <c r="AI17" s="10">
        <f>SUM(Q17,'02'!H17,'02'!Q17)-'01'!H17</f>
        <v>0</v>
      </c>
      <c r="AJ17" s="10">
        <f>SUM(R17,'02'!I17)-'01'!I17</f>
        <v>0</v>
      </c>
      <c r="AK17" s="10">
        <f>SUM(S17,'02'!J17,'02'!R17)-'01'!J17</f>
        <v>0</v>
      </c>
      <c r="AL17" s="10">
        <f>SUM(T17,'02'!K17,'02'!S17)-'01'!K17</f>
        <v>0</v>
      </c>
      <c r="AM17" s="10">
        <f>SUM(U17,'02'!L17,'02'!T17)-'01'!L17</f>
        <v>0</v>
      </c>
      <c r="AN17" s="10">
        <f>SUM(V17,'02'!M17,'02'!U17)-'01'!M17</f>
        <v>0</v>
      </c>
      <c r="AO17" s="10">
        <f>SUM(W17,'02'!N17,'02'!V17)-'01'!N17</f>
        <v>0</v>
      </c>
      <c r="AP17" s="10">
        <f>SUM(X17,'02'!O17,'02'!W17)-'01'!O17</f>
        <v>0</v>
      </c>
    </row>
    <row r="18" spans="1:42" ht="12.75" customHeight="1">
      <c r="A18" s="12"/>
      <c r="B18" s="36"/>
      <c r="C18" s="36"/>
      <c r="D18" s="36"/>
      <c r="E18" s="75" t="s">
        <v>8</v>
      </c>
      <c r="F18" s="75"/>
      <c r="G18" s="90"/>
      <c r="H18" s="29">
        <f>SUM(R18:X18,'02'!I18:O18,'02'!R18:W18)</f>
        <v>102</v>
      </c>
      <c r="I18" s="38">
        <f>SUM(R18,'02'!I18)</f>
        <v>93</v>
      </c>
      <c r="J18" s="38">
        <f>SUM(S18,'02'!J18,'02'!R18)</f>
        <v>8</v>
      </c>
      <c r="K18" s="38">
        <f>SUM(T18,'02'!K18,'02'!S18)</f>
        <v>1</v>
      </c>
      <c r="L18" s="38">
        <f>SUM(U18,'02'!L18,'02'!T18)</f>
        <v>0</v>
      </c>
      <c r="M18" s="38">
        <f>SUM(V18,'02'!M18,'02'!U18)</f>
        <v>0</v>
      </c>
      <c r="N18" s="38">
        <f>SUM(W18,'02'!N18,'02'!V18)</f>
        <v>0</v>
      </c>
      <c r="O18" s="38">
        <f>SUM(X18,'02'!O18,'02'!W18)</f>
        <v>0</v>
      </c>
      <c r="P18" s="39"/>
      <c r="Q18" s="35">
        <f t="shared" si="0"/>
        <v>95</v>
      </c>
      <c r="R18" s="42">
        <v>88</v>
      </c>
      <c r="S18" s="42">
        <v>6</v>
      </c>
      <c r="T18" s="42">
        <v>1</v>
      </c>
      <c r="U18" s="42">
        <v>0</v>
      </c>
      <c r="V18" s="42">
        <v>0</v>
      </c>
      <c r="W18" s="42">
        <v>0</v>
      </c>
      <c r="X18" s="42">
        <v>0</v>
      </c>
      <c r="Y18" s="41"/>
      <c r="Z18" s="36"/>
      <c r="AA18" s="36"/>
      <c r="AB18" s="75" t="s">
        <v>8</v>
      </c>
      <c r="AC18" s="75"/>
      <c r="AD18" s="75"/>
      <c r="AE18" s="10">
        <f t="shared" si="1"/>
        <v>0</v>
      </c>
      <c r="AF18" s="10">
        <f t="shared" si="2"/>
        <v>0</v>
      </c>
      <c r="AG18" s="10">
        <f>SUM('02'!I18:O18)-'02'!H18</f>
        <v>0</v>
      </c>
      <c r="AH18" s="10">
        <f>SUM('02'!R18:W18)-'02'!Q18</f>
        <v>0</v>
      </c>
      <c r="AI18" s="10">
        <f>SUM(Q18,'02'!H18,'02'!Q18)-'01'!H18</f>
        <v>0</v>
      </c>
      <c r="AJ18" s="10">
        <f>SUM(R18,'02'!I18)-'01'!I18</f>
        <v>0</v>
      </c>
      <c r="AK18" s="10">
        <f>SUM(S18,'02'!J18,'02'!R18)-'01'!J18</f>
        <v>0</v>
      </c>
      <c r="AL18" s="10">
        <f>SUM(T18,'02'!K18,'02'!S18)-'01'!K18</f>
        <v>0</v>
      </c>
      <c r="AM18" s="10">
        <f>SUM(U18,'02'!L18,'02'!T18)-'01'!L18</f>
        <v>0</v>
      </c>
      <c r="AN18" s="10">
        <f>SUM(V18,'02'!M18,'02'!U18)-'01'!M18</f>
        <v>0</v>
      </c>
      <c r="AO18" s="10">
        <f>SUM(W18,'02'!N18,'02'!V18)-'01'!N18</f>
        <v>0</v>
      </c>
      <c r="AP18" s="10">
        <f>SUM(X18,'02'!O18,'02'!W18)-'01'!O18</f>
        <v>0</v>
      </c>
    </row>
    <row r="19" spans="1:42" ht="12.75" customHeight="1">
      <c r="A19" s="12"/>
      <c r="B19" s="36"/>
      <c r="C19" s="36"/>
      <c r="D19" s="36"/>
      <c r="E19" s="75" t="s">
        <v>9</v>
      </c>
      <c r="F19" s="75"/>
      <c r="G19" s="90"/>
      <c r="H19" s="29">
        <f>SUM(R19:X19,'02'!I19:O19,'02'!R19:W19)</f>
        <v>1729</v>
      </c>
      <c r="I19" s="38">
        <f>SUM(R19,'02'!I19)</f>
        <v>1375</v>
      </c>
      <c r="J19" s="38">
        <f>SUM(S19,'02'!J19,'02'!R19)</f>
        <v>175</v>
      </c>
      <c r="K19" s="38">
        <f>SUM(T19,'02'!K19,'02'!S19)</f>
        <v>83</v>
      </c>
      <c r="L19" s="38">
        <f>SUM(U19,'02'!L19,'02'!T19)</f>
        <v>49</v>
      </c>
      <c r="M19" s="38">
        <f>SUM(V19,'02'!M19,'02'!U19)</f>
        <v>19</v>
      </c>
      <c r="N19" s="38">
        <f>SUM(W19,'02'!N19,'02'!V19)</f>
        <v>27</v>
      </c>
      <c r="O19" s="38">
        <f>SUM(X19,'02'!O19,'02'!W19)</f>
        <v>1</v>
      </c>
      <c r="P19" s="39"/>
      <c r="Q19" s="35">
        <f t="shared" si="0"/>
        <v>1524</v>
      </c>
      <c r="R19" s="42">
        <v>1295</v>
      </c>
      <c r="S19" s="42">
        <v>130</v>
      </c>
      <c r="T19" s="42">
        <v>45</v>
      </c>
      <c r="U19" s="42">
        <v>28</v>
      </c>
      <c r="V19" s="42">
        <v>12</v>
      </c>
      <c r="W19" s="42">
        <v>14</v>
      </c>
      <c r="X19" s="42">
        <v>0</v>
      </c>
      <c r="Y19" s="41"/>
      <c r="Z19" s="36"/>
      <c r="AA19" s="36"/>
      <c r="AB19" s="75" t="s">
        <v>9</v>
      </c>
      <c r="AC19" s="75"/>
      <c r="AD19" s="75"/>
      <c r="AE19" s="10">
        <f t="shared" si="1"/>
        <v>0</v>
      </c>
      <c r="AF19" s="10">
        <f t="shared" si="2"/>
        <v>0</v>
      </c>
      <c r="AG19" s="10">
        <f>SUM('02'!I19:O19)-'02'!H19</f>
        <v>0</v>
      </c>
      <c r="AH19" s="10">
        <f>SUM('02'!R19:W19)-'02'!Q19</f>
        <v>0</v>
      </c>
      <c r="AI19" s="10">
        <f>SUM(Q19,'02'!H19,'02'!Q19)-'01'!H19</f>
        <v>0</v>
      </c>
      <c r="AJ19" s="10">
        <f>SUM(R19,'02'!I19)-'01'!I19</f>
        <v>0</v>
      </c>
      <c r="AK19" s="10">
        <f>SUM(S19,'02'!J19,'02'!R19)-'01'!J19</f>
        <v>0</v>
      </c>
      <c r="AL19" s="10">
        <f>SUM(T19,'02'!K19,'02'!S19)-'01'!K19</f>
        <v>0</v>
      </c>
      <c r="AM19" s="10">
        <f>SUM(U19,'02'!L19,'02'!T19)-'01'!L19</f>
        <v>0</v>
      </c>
      <c r="AN19" s="10">
        <f>SUM(V19,'02'!M19,'02'!U19)-'01'!M19</f>
        <v>0</v>
      </c>
      <c r="AO19" s="10">
        <f>SUM(W19,'02'!N19,'02'!V19)-'01'!N19</f>
        <v>0</v>
      </c>
      <c r="AP19" s="10">
        <f>SUM(X19,'02'!O19,'02'!W19)-'01'!O19</f>
        <v>0</v>
      </c>
    </row>
    <row r="20" spans="1:42" ht="12.75" customHeight="1">
      <c r="A20" s="12"/>
      <c r="B20" s="36"/>
      <c r="C20" s="36"/>
      <c r="D20" s="75" t="s">
        <v>28</v>
      </c>
      <c r="E20" s="75"/>
      <c r="F20" s="75"/>
      <c r="G20" s="90"/>
      <c r="H20" s="29">
        <f>SUM(R20:X20,'02'!I20:O20,'02'!R20:W20)</f>
        <v>857</v>
      </c>
      <c r="I20" s="38">
        <f>SUM(R20,'02'!I20)</f>
        <v>806</v>
      </c>
      <c r="J20" s="38">
        <f>SUM(S20,'02'!J20,'02'!R20)</f>
        <v>38</v>
      </c>
      <c r="K20" s="38">
        <f>SUM(T20,'02'!K20,'02'!S20)</f>
        <v>11</v>
      </c>
      <c r="L20" s="38">
        <f>SUM(U20,'02'!L20,'02'!T20)</f>
        <v>1</v>
      </c>
      <c r="M20" s="38">
        <f>SUM(V20,'02'!M20,'02'!U20)</f>
        <v>1</v>
      </c>
      <c r="N20" s="38">
        <f>SUM(W20,'02'!N20,'02'!V20)</f>
        <v>0</v>
      </c>
      <c r="O20" s="38">
        <f>SUM(X20,'02'!O20,'02'!W20)</f>
        <v>0</v>
      </c>
      <c r="P20" s="39"/>
      <c r="Q20" s="35">
        <f t="shared" si="0"/>
        <v>770</v>
      </c>
      <c r="R20" s="42">
        <v>735</v>
      </c>
      <c r="S20" s="42">
        <v>31</v>
      </c>
      <c r="T20" s="42">
        <v>3</v>
      </c>
      <c r="U20" s="42">
        <v>0</v>
      </c>
      <c r="V20" s="42">
        <v>1</v>
      </c>
      <c r="W20" s="42">
        <v>0</v>
      </c>
      <c r="X20" s="42">
        <v>0</v>
      </c>
      <c r="Y20" s="41"/>
      <c r="Z20" s="36"/>
      <c r="AA20" s="75" t="s">
        <v>28</v>
      </c>
      <c r="AB20" s="75"/>
      <c r="AC20" s="75"/>
      <c r="AD20" s="75"/>
      <c r="AE20" s="10">
        <f t="shared" si="1"/>
        <v>0</v>
      </c>
      <c r="AF20" s="10">
        <f t="shared" si="2"/>
        <v>0</v>
      </c>
      <c r="AG20" s="10">
        <f>SUM('02'!I20:O20)-'02'!H20</f>
        <v>0</v>
      </c>
      <c r="AH20" s="10">
        <f>SUM('02'!R20:W20)-'02'!Q20</f>
        <v>0</v>
      </c>
      <c r="AI20" s="10">
        <f>SUM(Q20,'02'!H20,'02'!Q20)-'01'!H20</f>
        <v>0</v>
      </c>
      <c r="AJ20" s="10">
        <f>SUM(R20,'02'!I20)-'01'!I20</f>
        <v>0</v>
      </c>
      <c r="AK20" s="10">
        <f>SUM(S20,'02'!J20,'02'!R20)-'01'!J20</f>
        <v>0</v>
      </c>
      <c r="AL20" s="10">
        <f>SUM(T20,'02'!K20,'02'!S20)-'01'!K20</f>
        <v>0</v>
      </c>
      <c r="AM20" s="10">
        <f>SUM(U20,'02'!L20,'02'!T20)-'01'!L20</f>
        <v>0</v>
      </c>
      <c r="AN20" s="10">
        <f>SUM(V20,'02'!M20,'02'!U20)-'01'!M20</f>
        <v>0</v>
      </c>
      <c r="AO20" s="10">
        <f>SUM(W20,'02'!N20,'02'!V20)-'01'!N20</f>
        <v>0</v>
      </c>
      <c r="AP20" s="10">
        <f>SUM(X20,'02'!O20,'02'!W20)-'01'!O20</f>
        <v>0</v>
      </c>
    </row>
    <row r="21" spans="1:42" ht="12.75" customHeight="1">
      <c r="A21" s="25"/>
      <c r="B21" s="36"/>
      <c r="C21" s="36"/>
      <c r="D21" s="75" t="s">
        <v>29</v>
      </c>
      <c r="E21" s="75"/>
      <c r="F21" s="75"/>
      <c r="G21" s="90"/>
      <c r="H21" s="29">
        <f>SUM(R21:X21,'02'!I21:O21,'02'!R21:W21)</f>
        <v>1068</v>
      </c>
      <c r="I21" s="38">
        <f>SUM(R21,'02'!I21)</f>
        <v>974</v>
      </c>
      <c r="J21" s="38">
        <f>SUM(S21,'02'!J21,'02'!R21)</f>
        <v>67</v>
      </c>
      <c r="K21" s="38">
        <f>SUM(T21,'02'!K21,'02'!S21)</f>
        <v>18</v>
      </c>
      <c r="L21" s="38">
        <f>SUM(U21,'02'!L21,'02'!T21)</f>
        <v>5</v>
      </c>
      <c r="M21" s="38">
        <f>SUM(V21,'02'!M21,'02'!U21)</f>
        <v>1</v>
      </c>
      <c r="N21" s="38">
        <f>SUM(W21,'02'!N21,'02'!V21)</f>
        <v>3</v>
      </c>
      <c r="O21" s="38">
        <f>SUM(X21,'02'!O21,'02'!W21)</f>
        <v>0</v>
      </c>
      <c r="P21" s="39"/>
      <c r="Q21" s="35">
        <f t="shared" si="0"/>
        <v>959</v>
      </c>
      <c r="R21" s="42">
        <v>887</v>
      </c>
      <c r="S21" s="42">
        <v>56</v>
      </c>
      <c r="T21" s="42">
        <v>11</v>
      </c>
      <c r="U21" s="42">
        <v>1</v>
      </c>
      <c r="V21" s="42">
        <v>1</v>
      </c>
      <c r="W21" s="42">
        <v>3</v>
      </c>
      <c r="X21" s="42">
        <v>0</v>
      </c>
      <c r="Y21" s="41"/>
      <c r="Z21" s="36"/>
      <c r="AA21" s="75" t="s">
        <v>29</v>
      </c>
      <c r="AB21" s="75"/>
      <c r="AC21" s="75"/>
      <c r="AD21" s="75"/>
      <c r="AE21" s="10">
        <f t="shared" si="1"/>
        <v>0</v>
      </c>
      <c r="AF21" s="10">
        <f t="shared" si="2"/>
        <v>0</v>
      </c>
      <c r="AG21" s="10">
        <f>SUM('02'!I21:O21)-'02'!H21</f>
        <v>0</v>
      </c>
      <c r="AH21" s="10">
        <f>SUM('02'!R21:W21)-'02'!Q21</f>
        <v>0</v>
      </c>
      <c r="AI21" s="10">
        <f>SUM(Q21,'02'!H21,'02'!Q21)-'01'!H21</f>
        <v>0</v>
      </c>
      <c r="AJ21" s="10">
        <f>SUM(R21,'02'!I21)-'01'!I21</f>
        <v>0</v>
      </c>
      <c r="AK21" s="10">
        <f>SUM(S21,'02'!J21,'02'!R21)-'01'!J21</f>
        <v>0</v>
      </c>
      <c r="AL21" s="10">
        <f>SUM(T21,'02'!K21,'02'!S21)-'01'!K21</f>
        <v>0</v>
      </c>
      <c r="AM21" s="10">
        <f>SUM(U21,'02'!L21,'02'!T21)-'01'!L21</f>
        <v>0</v>
      </c>
      <c r="AN21" s="10">
        <f>SUM(V21,'02'!M21,'02'!U21)-'01'!M21</f>
        <v>0</v>
      </c>
      <c r="AO21" s="10">
        <f>SUM(W21,'02'!N21,'02'!V21)-'01'!N21</f>
        <v>0</v>
      </c>
      <c r="AP21" s="10">
        <f>SUM(X21,'02'!O21,'02'!W21)-'01'!O21</f>
        <v>0</v>
      </c>
    </row>
    <row r="22" spans="1:42" s="3" customFormat="1" ht="12.75" customHeight="1">
      <c r="A22" s="12"/>
      <c r="B22" s="34"/>
      <c r="C22" s="83" t="s">
        <v>30</v>
      </c>
      <c r="D22" s="83"/>
      <c r="E22" s="83"/>
      <c r="F22" s="83"/>
      <c r="G22" s="94"/>
      <c r="H22" s="29">
        <f>SUM(R22:X22,'02'!I22:O22,'02'!R22:W22)</f>
        <v>45010</v>
      </c>
      <c r="I22" s="29">
        <f>SUM(R22,'02'!I22)</f>
        <v>39383</v>
      </c>
      <c r="J22" s="29">
        <f>SUM(S22,'02'!J22,'02'!R22)</f>
        <v>3862</v>
      </c>
      <c r="K22" s="29">
        <f>SUM(T22,'02'!K22,'02'!S22)</f>
        <v>986</v>
      </c>
      <c r="L22" s="29">
        <f>SUM(U22,'02'!L22,'02'!T22)</f>
        <v>411</v>
      </c>
      <c r="M22" s="29">
        <f>SUM(V22,'02'!M22,'02'!U22)</f>
        <v>175</v>
      </c>
      <c r="N22" s="29">
        <f>SUM(W22,'02'!N22,'02'!V22)</f>
        <v>174</v>
      </c>
      <c r="O22" s="29">
        <f>SUM(X22,'02'!O22,'02'!W22)</f>
        <v>19</v>
      </c>
      <c r="P22" s="31"/>
      <c r="Q22" s="35">
        <f t="shared" si="0"/>
        <v>39331</v>
      </c>
      <c r="R22" s="29">
        <v>35724</v>
      </c>
      <c r="S22" s="29">
        <v>2792</v>
      </c>
      <c r="T22" s="29">
        <v>488</v>
      </c>
      <c r="U22" s="29">
        <v>194</v>
      </c>
      <c r="V22" s="29">
        <v>72</v>
      </c>
      <c r="W22" s="29">
        <v>52</v>
      </c>
      <c r="X22" s="29">
        <v>9</v>
      </c>
      <c r="Y22" s="33"/>
      <c r="Z22" s="83" t="s">
        <v>30</v>
      </c>
      <c r="AA22" s="83"/>
      <c r="AB22" s="83"/>
      <c r="AC22" s="83"/>
      <c r="AD22" s="83"/>
      <c r="AE22" s="10">
        <f t="shared" si="1"/>
        <v>0</v>
      </c>
      <c r="AF22" s="10">
        <f t="shared" si="2"/>
        <v>0</v>
      </c>
      <c r="AG22" s="10">
        <f>SUM('02'!I22:O22)-'02'!H22</f>
        <v>0</v>
      </c>
      <c r="AH22" s="10">
        <f>SUM('02'!R22:W22)-'02'!Q22</f>
        <v>0</v>
      </c>
      <c r="AI22" s="10">
        <f>SUM(Q22,'02'!H22,'02'!Q22)-'01'!H22</f>
        <v>0</v>
      </c>
      <c r="AJ22" s="10">
        <f>SUM(R22,'02'!I22)-'01'!I22</f>
        <v>0</v>
      </c>
      <c r="AK22" s="10">
        <f>SUM(S22,'02'!J22,'02'!R22)-'01'!J22</f>
        <v>0</v>
      </c>
      <c r="AL22" s="10">
        <f>SUM(T22,'02'!K22,'02'!S22)-'01'!K22</f>
        <v>0</v>
      </c>
      <c r="AM22" s="10">
        <f>SUM(U22,'02'!L22,'02'!T22)-'01'!L22</f>
        <v>0</v>
      </c>
      <c r="AN22" s="10">
        <f>SUM(V22,'02'!M22,'02'!U22)-'01'!M22</f>
        <v>0</v>
      </c>
      <c r="AO22" s="10">
        <f>SUM(W22,'02'!N22,'02'!V22)-'01'!N22</f>
        <v>0</v>
      </c>
      <c r="AP22" s="10">
        <f>SUM(X22,'02'!O22,'02'!W22)-'01'!O22</f>
        <v>0</v>
      </c>
    </row>
    <row r="23" spans="1:42" ht="12.75" customHeight="1">
      <c r="A23" s="12"/>
      <c r="B23" s="36"/>
      <c r="C23" s="36"/>
      <c r="D23" s="75" t="s">
        <v>10</v>
      </c>
      <c r="E23" s="75"/>
      <c r="F23" s="75"/>
      <c r="G23" s="90"/>
      <c r="H23" s="29">
        <f>SUM(R23:X23,'02'!I23:O23,'02'!R23:W23)</f>
        <v>15</v>
      </c>
      <c r="I23" s="38">
        <f>SUM(R23,'02'!I23)</f>
        <v>0</v>
      </c>
      <c r="J23" s="38">
        <f>SUM(S23,'02'!J23,'02'!R23)</f>
        <v>0</v>
      </c>
      <c r="K23" s="38">
        <f>SUM(T23,'02'!K23,'02'!S23)</f>
        <v>2</v>
      </c>
      <c r="L23" s="38">
        <f>SUM(U23,'02'!L23,'02'!T23)</f>
        <v>1</v>
      </c>
      <c r="M23" s="38">
        <f>SUM(V23,'02'!M23,'02'!U23)</f>
        <v>5</v>
      </c>
      <c r="N23" s="38">
        <f>SUM(W23,'02'!N23,'02'!V23)</f>
        <v>5</v>
      </c>
      <c r="O23" s="38">
        <f>SUM(X23,'02'!O23,'02'!W23)</f>
        <v>2</v>
      </c>
      <c r="P23" s="39"/>
      <c r="Q23" s="35">
        <f t="shared" si="0"/>
        <v>3</v>
      </c>
      <c r="R23" s="42">
        <v>0</v>
      </c>
      <c r="S23" s="42">
        <v>0</v>
      </c>
      <c r="T23" s="42">
        <v>1</v>
      </c>
      <c r="U23" s="42">
        <v>1</v>
      </c>
      <c r="V23" s="42">
        <v>1</v>
      </c>
      <c r="W23" s="42">
        <v>0</v>
      </c>
      <c r="X23" s="42">
        <v>0</v>
      </c>
      <c r="Y23" s="41"/>
      <c r="Z23" s="36"/>
      <c r="AA23" s="75" t="s">
        <v>10</v>
      </c>
      <c r="AB23" s="75"/>
      <c r="AC23" s="75"/>
      <c r="AD23" s="75"/>
      <c r="AE23" s="10">
        <f t="shared" si="1"/>
        <v>0</v>
      </c>
      <c r="AF23" s="10">
        <f t="shared" si="2"/>
        <v>0</v>
      </c>
      <c r="AG23" s="10">
        <f>SUM('02'!I23:O23)-'02'!H23</f>
        <v>0</v>
      </c>
      <c r="AH23" s="10">
        <f>SUM('02'!R23:W23)-'02'!Q23</f>
        <v>0</v>
      </c>
      <c r="AI23" s="10">
        <f>SUM(Q23,'02'!H23,'02'!Q23)-'01'!H23</f>
        <v>0</v>
      </c>
      <c r="AJ23" s="10">
        <f>SUM(R23,'02'!I23)-'01'!I23</f>
        <v>0</v>
      </c>
      <c r="AK23" s="10">
        <f>SUM(S23,'02'!J23,'02'!R23)-'01'!J23</f>
        <v>0</v>
      </c>
      <c r="AL23" s="10">
        <f>SUM(T23,'02'!K23,'02'!S23)-'01'!K23</f>
        <v>0</v>
      </c>
      <c r="AM23" s="10">
        <f>SUM(U23,'02'!L23,'02'!T23)-'01'!L23</f>
        <v>0</v>
      </c>
      <c r="AN23" s="10">
        <f>SUM(V23,'02'!M23,'02'!U23)-'01'!M23</f>
        <v>0</v>
      </c>
      <c r="AO23" s="10">
        <f>SUM(W23,'02'!N23,'02'!V23)-'01'!N23</f>
        <v>0</v>
      </c>
      <c r="AP23" s="10">
        <f>SUM(X23,'02'!O23,'02'!W23)-'01'!O23</f>
        <v>0</v>
      </c>
    </row>
    <row r="24" spans="1:42" ht="12.75" customHeight="1">
      <c r="A24" s="12"/>
      <c r="B24" s="36"/>
      <c r="C24" s="36"/>
      <c r="D24" s="75" t="s">
        <v>31</v>
      </c>
      <c r="E24" s="75"/>
      <c r="F24" s="75"/>
      <c r="G24" s="90"/>
      <c r="H24" s="29">
        <f>SUM(R24:X24,'02'!I24:O24,'02'!R24:W24)</f>
        <v>21006</v>
      </c>
      <c r="I24" s="38">
        <f>SUM(R24,'02'!I24)</f>
        <v>19658</v>
      </c>
      <c r="J24" s="38">
        <f>SUM(S24,'02'!J24,'02'!R24)</f>
        <v>1161</v>
      </c>
      <c r="K24" s="38">
        <f>SUM(T24,'02'!K24,'02'!S24)</f>
        <v>111</v>
      </c>
      <c r="L24" s="38">
        <f>SUM(U24,'02'!L24,'02'!T24)</f>
        <v>49</v>
      </c>
      <c r="M24" s="38">
        <f>SUM(V24,'02'!M24,'02'!U24)</f>
        <v>13</v>
      </c>
      <c r="N24" s="38">
        <f>SUM(W24,'02'!N24,'02'!V24)</f>
        <v>13</v>
      </c>
      <c r="O24" s="38">
        <f>SUM(X24,'02'!O24,'02'!W24)</f>
        <v>1</v>
      </c>
      <c r="P24" s="39"/>
      <c r="Q24" s="35">
        <f t="shared" si="0"/>
        <v>19783</v>
      </c>
      <c r="R24" s="42">
        <v>18703</v>
      </c>
      <c r="S24" s="42">
        <v>994</v>
      </c>
      <c r="T24" s="42">
        <v>53</v>
      </c>
      <c r="U24" s="42">
        <v>24</v>
      </c>
      <c r="V24" s="42">
        <v>4</v>
      </c>
      <c r="W24" s="42">
        <v>4</v>
      </c>
      <c r="X24" s="42">
        <v>1</v>
      </c>
      <c r="Y24" s="41"/>
      <c r="Z24" s="36"/>
      <c r="AA24" s="75" t="s">
        <v>31</v>
      </c>
      <c r="AB24" s="75"/>
      <c r="AC24" s="75"/>
      <c r="AD24" s="75"/>
      <c r="AE24" s="10">
        <f t="shared" si="1"/>
        <v>0</v>
      </c>
      <c r="AF24" s="10">
        <f t="shared" si="2"/>
        <v>0</v>
      </c>
      <c r="AG24" s="10">
        <f>SUM('02'!I24:O24)-'02'!H24</f>
        <v>0</v>
      </c>
      <c r="AH24" s="10">
        <f>SUM('02'!R24:W24)-'02'!Q24</f>
        <v>0</v>
      </c>
      <c r="AI24" s="10">
        <f>SUM(Q24,'02'!H24,'02'!Q24)-'01'!H24</f>
        <v>0</v>
      </c>
      <c r="AJ24" s="10">
        <f>SUM(R24,'02'!I24)-'01'!I24</f>
        <v>0</v>
      </c>
      <c r="AK24" s="10">
        <f>SUM(S24,'02'!J24,'02'!R24)-'01'!J24</f>
        <v>0</v>
      </c>
      <c r="AL24" s="10">
        <f>SUM(T24,'02'!K24,'02'!S24)-'01'!K24</f>
        <v>0</v>
      </c>
      <c r="AM24" s="10">
        <f>SUM(U24,'02'!L24,'02'!T24)-'01'!L24</f>
        <v>0</v>
      </c>
      <c r="AN24" s="10">
        <f>SUM(V24,'02'!M24,'02'!U24)-'01'!M24</f>
        <v>0</v>
      </c>
      <c r="AO24" s="10">
        <f>SUM(W24,'02'!N24,'02'!V24)-'01'!N24</f>
        <v>0</v>
      </c>
      <c r="AP24" s="10">
        <f>SUM(X24,'02'!O24,'02'!W24)-'01'!O24</f>
        <v>0</v>
      </c>
    </row>
    <row r="25" spans="1:42" ht="12.75" customHeight="1">
      <c r="A25" s="12"/>
      <c r="B25" s="36"/>
      <c r="C25" s="36"/>
      <c r="D25" s="75" t="s">
        <v>32</v>
      </c>
      <c r="E25" s="75"/>
      <c r="F25" s="75"/>
      <c r="G25" s="90"/>
      <c r="H25" s="29">
        <f>SUM(R25:X25,'02'!I25:O25,'02'!R25:W25)</f>
        <v>18991</v>
      </c>
      <c r="I25" s="38">
        <f>SUM(R25,'02'!I25)</f>
        <v>16274</v>
      </c>
      <c r="J25" s="38">
        <f>SUM(S25,'02'!J25,'02'!R25)</f>
        <v>1782</v>
      </c>
      <c r="K25" s="38">
        <f>SUM(T25,'02'!K25,'02'!S25)</f>
        <v>515</v>
      </c>
      <c r="L25" s="38">
        <f>SUM(U25,'02'!L25,'02'!T25)</f>
        <v>204</v>
      </c>
      <c r="M25" s="38">
        <f>SUM(V25,'02'!M25,'02'!U25)</f>
        <v>99</v>
      </c>
      <c r="N25" s="38">
        <f>SUM(W25,'02'!N25,'02'!V25)</f>
        <v>106</v>
      </c>
      <c r="O25" s="38">
        <f>SUM(X25,'02'!O25,'02'!W25)</f>
        <v>11</v>
      </c>
      <c r="P25" s="39"/>
      <c r="Q25" s="35">
        <f t="shared" si="0"/>
        <v>15741</v>
      </c>
      <c r="R25" s="42">
        <v>14125</v>
      </c>
      <c r="S25" s="42">
        <v>1234</v>
      </c>
      <c r="T25" s="42">
        <v>240</v>
      </c>
      <c r="U25" s="42">
        <v>76</v>
      </c>
      <c r="V25" s="42">
        <v>35</v>
      </c>
      <c r="W25" s="42">
        <v>28</v>
      </c>
      <c r="X25" s="42">
        <v>3</v>
      </c>
      <c r="Y25" s="41"/>
      <c r="Z25" s="36"/>
      <c r="AA25" s="75" t="s">
        <v>32</v>
      </c>
      <c r="AB25" s="75"/>
      <c r="AC25" s="75"/>
      <c r="AD25" s="75"/>
      <c r="AE25" s="10">
        <f t="shared" si="1"/>
        <v>0</v>
      </c>
      <c r="AF25" s="10">
        <f t="shared" si="2"/>
        <v>0</v>
      </c>
      <c r="AG25" s="10">
        <f>SUM('02'!I25:O25)-'02'!H25</f>
        <v>0</v>
      </c>
      <c r="AH25" s="10">
        <f>SUM('02'!R25:W25)-'02'!Q25</f>
        <v>0</v>
      </c>
      <c r="AI25" s="10">
        <f>SUM(Q25,'02'!H25,'02'!Q25)-'01'!H25</f>
        <v>0</v>
      </c>
      <c r="AJ25" s="10">
        <f>SUM(R25,'02'!I25)-'01'!I25</f>
        <v>0</v>
      </c>
      <c r="AK25" s="10">
        <f>SUM(S25,'02'!J25,'02'!R25)-'01'!J25</f>
        <v>0</v>
      </c>
      <c r="AL25" s="10">
        <f>SUM(T25,'02'!K25,'02'!S25)-'01'!K25</f>
        <v>0</v>
      </c>
      <c r="AM25" s="10">
        <f>SUM(U25,'02'!L25,'02'!T25)-'01'!L25</f>
        <v>0</v>
      </c>
      <c r="AN25" s="10">
        <f>SUM(V25,'02'!M25,'02'!U25)-'01'!M25</f>
        <v>0</v>
      </c>
      <c r="AO25" s="10">
        <f>SUM(W25,'02'!N25,'02'!V25)-'01'!N25</f>
        <v>0</v>
      </c>
      <c r="AP25" s="10">
        <f>SUM(X25,'02'!O25,'02'!W25)-'01'!O25</f>
        <v>0</v>
      </c>
    </row>
    <row r="26" spans="1:42" ht="12.75" customHeight="1">
      <c r="A26" s="12"/>
      <c r="B26" s="36"/>
      <c r="C26" s="36"/>
      <c r="D26" s="36"/>
      <c r="E26" s="86" t="s">
        <v>33</v>
      </c>
      <c r="F26" s="86"/>
      <c r="G26" s="37" t="s">
        <v>12</v>
      </c>
      <c r="H26" s="29">
        <f>SUM(R26:X26,'02'!I26:O26,'02'!R26:W26)</f>
        <v>112</v>
      </c>
      <c r="I26" s="38">
        <f>SUM(R26,'02'!I26)</f>
        <v>97</v>
      </c>
      <c r="J26" s="38">
        <f>SUM(S26,'02'!J26,'02'!R26)</f>
        <v>7</v>
      </c>
      <c r="K26" s="38">
        <f>SUM(T26,'02'!K26,'02'!S26)</f>
        <v>5</v>
      </c>
      <c r="L26" s="38">
        <f>SUM(U26,'02'!L26,'02'!T26)</f>
        <v>0</v>
      </c>
      <c r="M26" s="38">
        <f>SUM(V26,'02'!M26,'02'!U26)</f>
        <v>1</v>
      </c>
      <c r="N26" s="38">
        <f>SUM(W26,'02'!N26,'02'!V26)</f>
        <v>2</v>
      </c>
      <c r="O26" s="38">
        <f>SUM(X26,'02'!O26,'02'!W26)</f>
        <v>0</v>
      </c>
      <c r="P26" s="39"/>
      <c r="Q26" s="35">
        <f t="shared" si="0"/>
        <v>110</v>
      </c>
      <c r="R26" s="42">
        <v>96</v>
      </c>
      <c r="S26" s="42">
        <v>7</v>
      </c>
      <c r="T26" s="42">
        <v>5</v>
      </c>
      <c r="U26" s="42">
        <v>0</v>
      </c>
      <c r="V26" s="42">
        <v>1</v>
      </c>
      <c r="W26" s="42">
        <v>1</v>
      </c>
      <c r="X26" s="42">
        <v>0</v>
      </c>
      <c r="Y26" s="41"/>
      <c r="Z26" s="36"/>
      <c r="AA26" s="36"/>
      <c r="AB26" s="86" t="s">
        <v>33</v>
      </c>
      <c r="AC26" s="86"/>
      <c r="AD26" s="36" t="s">
        <v>12</v>
      </c>
      <c r="AE26" s="10">
        <f t="shared" si="1"/>
        <v>0</v>
      </c>
      <c r="AF26" s="10">
        <f t="shared" si="2"/>
        <v>0</v>
      </c>
      <c r="AG26" s="10">
        <f>SUM('02'!I26:O26)-'02'!H26</f>
        <v>0</v>
      </c>
      <c r="AH26" s="10">
        <f>SUM('02'!R26:W26)-'02'!Q26</f>
        <v>0</v>
      </c>
      <c r="AI26" s="10">
        <f>SUM(Q26,'02'!H26,'02'!Q26)-'01'!H26</f>
        <v>0</v>
      </c>
      <c r="AJ26" s="10">
        <f>SUM(R26,'02'!I26)-'01'!I26</f>
        <v>0</v>
      </c>
      <c r="AK26" s="10">
        <f>SUM(S26,'02'!J26,'02'!R26)-'01'!J26</f>
        <v>0</v>
      </c>
      <c r="AL26" s="10">
        <f>SUM(T26,'02'!K26,'02'!S26)-'01'!K26</f>
        <v>0</v>
      </c>
      <c r="AM26" s="10">
        <f>SUM(U26,'02'!L26,'02'!T26)-'01'!L26</f>
        <v>0</v>
      </c>
      <c r="AN26" s="10">
        <f>SUM(V26,'02'!M26,'02'!U26)-'01'!M26</f>
        <v>0</v>
      </c>
      <c r="AO26" s="10">
        <f>SUM(W26,'02'!N26,'02'!V26)-'01'!N26</f>
        <v>0</v>
      </c>
      <c r="AP26" s="10">
        <f>SUM(X26,'02'!O26,'02'!W26)-'01'!O26</f>
        <v>0</v>
      </c>
    </row>
    <row r="27" spans="1:42" ht="12.75" customHeight="1">
      <c r="A27" s="12"/>
      <c r="B27" s="36"/>
      <c r="C27" s="36"/>
      <c r="D27" s="75" t="s">
        <v>34</v>
      </c>
      <c r="E27" s="75"/>
      <c r="F27" s="75"/>
      <c r="G27" s="90"/>
      <c r="H27" s="29">
        <f>SUM(R27:X27,'02'!I27:O27,'02'!R27:W27)</f>
        <v>1764</v>
      </c>
      <c r="I27" s="38">
        <f>SUM(R27,'02'!I27)</f>
        <v>1603</v>
      </c>
      <c r="J27" s="38">
        <f>SUM(S27,'02'!J27,'02'!R27)</f>
        <v>103</v>
      </c>
      <c r="K27" s="38">
        <f>SUM(T27,'02'!K27,'02'!S27)</f>
        <v>36</v>
      </c>
      <c r="L27" s="38">
        <f>SUM(U27,'02'!L27,'02'!T27)</f>
        <v>16</v>
      </c>
      <c r="M27" s="38">
        <f>SUM(V27,'02'!M27,'02'!U27)</f>
        <v>4</v>
      </c>
      <c r="N27" s="38">
        <f>SUM(W27,'02'!N27,'02'!V27)</f>
        <v>0</v>
      </c>
      <c r="O27" s="38">
        <f>SUM(X27,'02'!O27,'02'!W27)</f>
        <v>2</v>
      </c>
      <c r="P27" s="39"/>
      <c r="Q27" s="35">
        <f t="shared" si="0"/>
        <v>1650</v>
      </c>
      <c r="R27" s="42">
        <v>1508</v>
      </c>
      <c r="S27" s="42">
        <v>94</v>
      </c>
      <c r="T27" s="42">
        <v>29</v>
      </c>
      <c r="U27" s="42">
        <v>13</v>
      </c>
      <c r="V27" s="42">
        <v>4</v>
      </c>
      <c r="W27" s="42">
        <v>0</v>
      </c>
      <c r="X27" s="42">
        <v>2</v>
      </c>
      <c r="Y27" s="41"/>
      <c r="Z27" s="36"/>
      <c r="AA27" s="75" t="s">
        <v>34</v>
      </c>
      <c r="AB27" s="75"/>
      <c r="AC27" s="75"/>
      <c r="AD27" s="75"/>
      <c r="AE27" s="10">
        <f t="shared" si="1"/>
        <v>0</v>
      </c>
      <c r="AF27" s="10">
        <f t="shared" si="2"/>
        <v>0</v>
      </c>
      <c r="AG27" s="10">
        <f>SUM('02'!I27:O27)-'02'!H27</f>
        <v>0</v>
      </c>
      <c r="AH27" s="10">
        <f>SUM('02'!R27:W27)-'02'!Q27</f>
        <v>0</v>
      </c>
      <c r="AI27" s="10">
        <f>SUM(Q27,'02'!H27,'02'!Q27)-'01'!H27</f>
        <v>0</v>
      </c>
      <c r="AJ27" s="10">
        <f>SUM(R27,'02'!I27)-'01'!I27</f>
        <v>0</v>
      </c>
      <c r="AK27" s="10">
        <f>SUM(S27,'02'!J27,'02'!R27)-'01'!J27</f>
        <v>0</v>
      </c>
      <c r="AL27" s="10">
        <f>SUM(T27,'02'!K27,'02'!S27)-'01'!K27</f>
        <v>0</v>
      </c>
      <c r="AM27" s="10">
        <f>SUM(U27,'02'!L27,'02'!T27)-'01'!L27</f>
        <v>0</v>
      </c>
      <c r="AN27" s="10">
        <f>SUM(V27,'02'!M27,'02'!U27)-'01'!M27</f>
        <v>0</v>
      </c>
      <c r="AO27" s="10">
        <f>SUM(W27,'02'!N27,'02'!V27)-'01'!N27</f>
        <v>0</v>
      </c>
      <c r="AP27" s="10">
        <f>SUM(X27,'02'!O27,'02'!W27)-'01'!O27</f>
        <v>0</v>
      </c>
    </row>
    <row r="28" spans="1:42" ht="12.75" customHeight="1">
      <c r="A28" s="25"/>
      <c r="B28" s="36"/>
      <c r="C28" s="36"/>
      <c r="D28" s="75" t="s">
        <v>35</v>
      </c>
      <c r="E28" s="75"/>
      <c r="F28" s="75"/>
      <c r="G28" s="90"/>
      <c r="H28" s="29">
        <f>SUM(R28:X28,'02'!I28:O28,'02'!R28:W28)</f>
        <v>3234</v>
      </c>
      <c r="I28" s="38">
        <f>SUM(R28,'02'!I28)</f>
        <v>1848</v>
      </c>
      <c r="J28" s="38">
        <f>SUM(S28,'02'!J28,'02'!R28)</f>
        <v>816</v>
      </c>
      <c r="K28" s="38">
        <f>SUM(T28,'02'!K28,'02'!S28)</f>
        <v>322</v>
      </c>
      <c r="L28" s="38">
        <f>SUM(U28,'02'!L28,'02'!T28)</f>
        <v>141</v>
      </c>
      <c r="M28" s="38">
        <f>SUM(V28,'02'!M28,'02'!U28)</f>
        <v>54</v>
      </c>
      <c r="N28" s="38">
        <f>SUM(W28,'02'!N28,'02'!V28)</f>
        <v>50</v>
      </c>
      <c r="O28" s="38">
        <f>SUM(X28,'02'!O28,'02'!W28)</f>
        <v>3</v>
      </c>
      <c r="P28" s="39"/>
      <c r="Q28" s="35">
        <f t="shared" si="0"/>
        <v>2154</v>
      </c>
      <c r="R28" s="42">
        <v>1388</v>
      </c>
      <c r="S28" s="42">
        <v>470</v>
      </c>
      <c r="T28" s="42">
        <v>165</v>
      </c>
      <c r="U28" s="42">
        <v>80</v>
      </c>
      <c r="V28" s="42">
        <v>28</v>
      </c>
      <c r="W28" s="42">
        <v>20</v>
      </c>
      <c r="X28" s="42">
        <v>3</v>
      </c>
      <c r="Y28" s="41"/>
      <c r="Z28" s="36"/>
      <c r="AA28" s="75" t="s">
        <v>35</v>
      </c>
      <c r="AB28" s="75"/>
      <c r="AC28" s="75"/>
      <c r="AD28" s="75"/>
      <c r="AE28" s="10">
        <f t="shared" si="1"/>
        <v>0</v>
      </c>
      <c r="AF28" s="10">
        <f t="shared" si="2"/>
        <v>0</v>
      </c>
      <c r="AG28" s="10">
        <f>SUM('02'!I28:O28)-'02'!H28</f>
        <v>0</v>
      </c>
      <c r="AH28" s="10">
        <f>SUM('02'!R28:W28)-'02'!Q28</f>
        <v>0</v>
      </c>
      <c r="AI28" s="10">
        <f>SUM(Q28,'02'!H28,'02'!Q28)-'01'!H28</f>
        <v>0</v>
      </c>
      <c r="AJ28" s="10">
        <f>SUM(R28,'02'!I28)-'01'!I28</f>
        <v>0</v>
      </c>
      <c r="AK28" s="10">
        <f>SUM(S28,'02'!J28,'02'!R28)-'01'!J28</f>
        <v>0</v>
      </c>
      <c r="AL28" s="10">
        <f>SUM(T28,'02'!K28,'02'!S28)-'01'!K28</f>
        <v>0</v>
      </c>
      <c r="AM28" s="10">
        <f>SUM(U28,'02'!L28,'02'!T28)-'01'!L28</f>
        <v>0</v>
      </c>
      <c r="AN28" s="10">
        <f>SUM(V28,'02'!M28,'02'!U28)-'01'!M28</f>
        <v>0</v>
      </c>
      <c r="AO28" s="10">
        <f>SUM(W28,'02'!N28,'02'!V28)-'01'!N28</f>
        <v>0</v>
      </c>
      <c r="AP28" s="10">
        <f>SUM(X28,'02'!O28,'02'!W28)-'01'!O28</f>
        <v>0</v>
      </c>
    </row>
    <row r="29" spans="1:42" s="3" customFormat="1" ht="12.75" customHeight="1">
      <c r="A29" s="12"/>
      <c r="B29" s="34"/>
      <c r="C29" s="83" t="s">
        <v>36</v>
      </c>
      <c r="D29" s="83"/>
      <c r="E29" s="83"/>
      <c r="F29" s="83"/>
      <c r="G29" s="94"/>
      <c r="H29" s="29">
        <f>SUM(R29:X29,'02'!I29:O29,'02'!R29:W29)</f>
        <v>352821</v>
      </c>
      <c r="I29" s="29">
        <f>SUM(R29,'02'!I29)</f>
        <v>279454</v>
      </c>
      <c r="J29" s="29">
        <f>SUM(S29,'02'!J29,'02'!R29)</f>
        <v>46949</v>
      </c>
      <c r="K29" s="29">
        <f>SUM(T29,'02'!K29,'02'!S29)</f>
        <v>17303</v>
      </c>
      <c r="L29" s="29">
        <f>SUM(U29,'02'!L29,'02'!T29)</f>
        <v>6894</v>
      </c>
      <c r="M29" s="29">
        <f>SUM(V29,'02'!M29,'02'!U29)</f>
        <v>1382</v>
      </c>
      <c r="N29" s="29">
        <f>SUM(W29,'02'!N29,'02'!V29)</f>
        <v>706</v>
      </c>
      <c r="O29" s="29">
        <f>SUM(X29,'02'!O29,'02'!W29)</f>
        <v>133</v>
      </c>
      <c r="P29" s="31"/>
      <c r="Q29" s="35">
        <f t="shared" si="0"/>
        <v>293021</v>
      </c>
      <c r="R29" s="29">
        <v>240950</v>
      </c>
      <c r="S29" s="29">
        <v>31853</v>
      </c>
      <c r="T29" s="29">
        <v>13134</v>
      </c>
      <c r="U29" s="29">
        <v>5497</v>
      </c>
      <c r="V29" s="29">
        <v>1032</v>
      </c>
      <c r="W29" s="29">
        <v>427</v>
      </c>
      <c r="X29" s="29">
        <v>128</v>
      </c>
      <c r="Y29" s="33"/>
      <c r="Z29" s="83" t="s">
        <v>36</v>
      </c>
      <c r="AA29" s="83"/>
      <c r="AB29" s="83"/>
      <c r="AC29" s="83"/>
      <c r="AD29" s="83"/>
      <c r="AE29" s="10">
        <f t="shared" si="1"/>
        <v>0</v>
      </c>
      <c r="AF29" s="10">
        <f t="shared" si="2"/>
        <v>0</v>
      </c>
      <c r="AG29" s="10">
        <f>SUM('02'!I29:O29)-'02'!H29</f>
        <v>0</v>
      </c>
      <c r="AH29" s="10">
        <f>SUM('02'!R29:W29)-'02'!Q29</f>
        <v>0</v>
      </c>
      <c r="AI29" s="10">
        <f>SUM(Q29,'02'!H29,'02'!Q29)-'01'!H29</f>
        <v>0</v>
      </c>
      <c r="AJ29" s="10">
        <f>SUM(R29,'02'!I29)-'01'!I29</f>
        <v>0</v>
      </c>
      <c r="AK29" s="10">
        <f>SUM(S29,'02'!J29,'02'!R29)-'01'!J29</f>
        <v>0</v>
      </c>
      <c r="AL29" s="10">
        <f>SUM(T29,'02'!K29,'02'!S29)-'01'!K29</f>
        <v>0</v>
      </c>
      <c r="AM29" s="10">
        <f>SUM(U29,'02'!L29,'02'!T29)-'01'!L29</f>
        <v>0</v>
      </c>
      <c r="AN29" s="10">
        <f>SUM(V29,'02'!M29,'02'!U29)-'01'!M29</f>
        <v>0</v>
      </c>
      <c r="AO29" s="10">
        <f>SUM(W29,'02'!N29,'02'!V29)-'01'!N29</f>
        <v>0</v>
      </c>
      <c r="AP29" s="10">
        <f>SUM(X29,'02'!O29,'02'!W29)-'01'!O29</f>
        <v>0</v>
      </c>
    </row>
    <row r="30" spans="1:42" ht="12.75" customHeight="1">
      <c r="A30" s="12"/>
      <c r="B30" s="36"/>
      <c r="C30" s="36"/>
      <c r="D30" s="75" t="s">
        <v>37</v>
      </c>
      <c r="E30" s="75"/>
      <c r="F30" s="75"/>
      <c r="G30" s="90"/>
      <c r="H30" s="29">
        <f>SUM(R30:X30,'02'!I30:O30,'02'!R30:W30)</f>
        <v>80531</v>
      </c>
      <c r="I30" s="38">
        <f>SUM(R30,'02'!I30)</f>
        <v>59901</v>
      </c>
      <c r="J30" s="38">
        <f>SUM(S30,'02'!J30,'02'!R30)</f>
        <v>10927</v>
      </c>
      <c r="K30" s="38">
        <f>SUM(T30,'02'!K30,'02'!S30)</f>
        <v>4785</v>
      </c>
      <c r="L30" s="38">
        <f>SUM(U30,'02'!L30,'02'!T30)</f>
        <v>4168</v>
      </c>
      <c r="M30" s="38">
        <f>SUM(V30,'02'!M30,'02'!U30)</f>
        <v>580</v>
      </c>
      <c r="N30" s="38">
        <f>SUM(W30,'02'!N30,'02'!V30)</f>
        <v>168</v>
      </c>
      <c r="O30" s="38">
        <f>SUM(X30,'02'!O30,'02'!W30)</f>
        <v>2</v>
      </c>
      <c r="P30" s="39"/>
      <c r="Q30" s="35">
        <f t="shared" si="0"/>
        <v>76653</v>
      </c>
      <c r="R30" s="42">
        <v>58278</v>
      </c>
      <c r="S30" s="42">
        <v>9792</v>
      </c>
      <c r="T30" s="42">
        <v>4050</v>
      </c>
      <c r="U30" s="42">
        <v>3892</v>
      </c>
      <c r="V30" s="42">
        <v>524</v>
      </c>
      <c r="W30" s="42">
        <v>117</v>
      </c>
      <c r="X30" s="42">
        <v>0</v>
      </c>
      <c r="Y30" s="41"/>
      <c r="Z30" s="36"/>
      <c r="AA30" s="75" t="s">
        <v>37</v>
      </c>
      <c r="AB30" s="75"/>
      <c r="AC30" s="75"/>
      <c r="AD30" s="75"/>
      <c r="AE30" s="10">
        <f t="shared" si="1"/>
        <v>0</v>
      </c>
      <c r="AF30" s="10">
        <f t="shared" si="2"/>
        <v>0</v>
      </c>
      <c r="AG30" s="10">
        <f>SUM('02'!I30:O30)-'02'!H30</f>
        <v>0</v>
      </c>
      <c r="AH30" s="10">
        <f>SUM('02'!R30:W30)-'02'!Q30</f>
        <v>0</v>
      </c>
      <c r="AI30" s="10">
        <f>SUM(Q30,'02'!H30,'02'!Q30)-'01'!H30</f>
        <v>0</v>
      </c>
      <c r="AJ30" s="10">
        <f>SUM(R30,'02'!I30)-'01'!I30</f>
        <v>0</v>
      </c>
      <c r="AK30" s="10">
        <f>SUM(S30,'02'!J30,'02'!R30)-'01'!J30</f>
        <v>0</v>
      </c>
      <c r="AL30" s="10">
        <f>SUM(T30,'02'!K30,'02'!S30)-'01'!K30</f>
        <v>0</v>
      </c>
      <c r="AM30" s="10">
        <f>SUM(U30,'02'!L30,'02'!T30)-'01'!L30</f>
        <v>0</v>
      </c>
      <c r="AN30" s="10">
        <f>SUM(V30,'02'!M30,'02'!U30)-'01'!M30</f>
        <v>0</v>
      </c>
      <c r="AO30" s="10">
        <f>SUM(W30,'02'!N30,'02'!V30)-'01'!N30</f>
        <v>0</v>
      </c>
      <c r="AP30" s="10">
        <f>SUM(X30,'02'!O30,'02'!W30)-'01'!O30</f>
        <v>0</v>
      </c>
    </row>
    <row r="31" spans="1:42" ht="12.75" customHeight="1">
      <c r="A31" s="12"/>
      <c r="B31" s="36"/>
      <c r="C31" s="36"/>
      <c r="D31" s="75" t="s">
        <v>38</v>
      </c>
      <c r="E31" s="75"/>
      <c r="F31" s="75"/>
      <c r="G31" s="90"/>
      <c r="H31" s="29">
        <f>SUM(R31:X31,'02'!I31:O31,'02'!R31:W31)</f>
        <v>41186</v>
      </c>
      <c r="I31" s="38">
        <f>SUM(R31,'02'!I31)</f>
        <v>27934</v>
      </c>
      <c r="J31" s="38">
        <f>SUM(S31,'02'!J31,'02'!R31)</f>
        <v>7394</v>
      </c>
      <c r="K31" s="38">
        <f>SUM(T31,'02'!K31,'02'!S31)</f>
        <v>4219</v>
      </c>
      <c r="L31" s="38">
        <f>SUM(U31,'02'!L31,'02'!T31)</f>
        <v>1013</v>
      </c>
      <c r="M31" s="38">
        <f>SUM(V31,'02'!M31,'02'!U31)</f>
        <v>318</v>
      </c>
      <c r="N31" s="38">
        <f>SUM(W31,'02'!N31,'02'!V31)</f>
        <v>208</v>
      </c>
      <c r="O31" s="38">
        <f>SUM(X31,'02'!O31,'02'!W31)</f>
        <v>100</v>
      </c>
      <c r="P31" s="39"/>
      <c r="Q31" s="35">
        <f t="shared" si="0"/>
        <v>23720</v>
      </c>
      <c r="R31" s="42">
        <v>16400</v>
      </c>
      <c r="S31" s="42">
        <v>3295</v>
      </c>
      <c r="T31" s="42">
        <v>3003</v>
      </c>
      <c r="U31" s="42">
        <v>583</v>
      </c>
      <c r="V31" s="42">
        <v>175</v>
      </c>
      <c r="W31" s="42">
        <v>166</v>
      </c>
      <c r="X31" s="42">
        <v>98</v>
      </c>
      <c r="Y31" s="41"/>
      <c r="Z31" s="36"/>
      <c r="AA31" s="75" t="s">
        <v>38</v>
      </c>
      <c r="AB31" s="75"/>
      <c r="AC31" s="75"/>
      <c r="AD31" s="75"/>
      <c r="AE31" s="10">
        <f t="shared" si="1"/>
        <v>0</v>
      </c>
      <c r="AF31" s="10">
        <f t="shared" si="2"/>
        <v>0</v>
      </c>
      <c r="AG31" s="10">
        <f>SUM('02'!I31:O31)-'02'!H31</f>
        <v>0</v>
      </c>
      <c r="AH31" s="10">
        <f>SUM('02'!R31:W31)-'02'!Q31</f>
        <v>0</v>
      </c>
      <c r="AI31" s="10">
        <f>SUM(Q31,'02'!H31,'02'!Q31)-'01'!H31</f>
        <v>0</v>
      </c>
      <c r="AJ31" s="10">
        <f>SUM(R31,'02'!I31)-'01'!I31</f>
        <v>0</v>
      </c>
      <c r="AK31" s="10">
        <f>SUM(S31,'02'!J31,'02'!R31)-'01'!J31</f>
        <v>0</v>
      </c>
      <c r="AL31" s="10">
        <f>SUM(T31,'02'!K31,'02'!S31)-'01'!K31</f>
        <v>0</v>
      </c>
      <c r="AM31" s="10">
        <f>SUM(U31,'02'!L31,'02'!T31)-'01'!L31</f>
        <v>0</v>
      </c>
      <c r="AN31" s="10">
        <f>SUM(V31,'02'!M31,'02'!U31)-'01'!M31</f>
        <v>0</v>
      </c>
      <c r="AO31" s="10">
        <f>SUM(W31,'02'!N31,'02'!V31)-'01'!N31</f>
        <v>0</v>
      </c>
      <c r="AP31" s="10">
        <f>SUM(X31,'02'!O31,'02'!W31)-'01'!O31</f>
        <v>0</v>
      </c>
    </row>
    <row r="32" spans="1:42" ht="12.75" customHeight="1">
      <c r="A32" s="25"/>
      <c r="B32" s="36"/>
      <c r="C32" s="36"/>
      <c r="D32" s="75" t="s">
        <v>39</v>
      </c>
      <c r="E32" s="75"/>
      <c r="F32" s="75"/>
      <c r="G32" s="90"/>
      <c r="H32" s="29">
        <f>SUM(R32:X32,'02'!I32:O32,'02'!R32:W32)</f>
        <v>231104</v>
      </c>
      <c r="I32" s="38">
        <f>SUM(R32,'02'!I32)</f>
        <v>191619</v>
      </c>
      <c r="J32" s="38">
        <f>SUM(S32,'02'!J32,'02'!R32)</f>
        <v>28628</v>
      </c>
      <c r="K32" s="38">
        <f>SUM(T32,'02'!K32,'02'!S32)</f>
        <v>8299</v>
      </c>
      <c r="L32" s="38">
        <f>SUM(U32,'02'!L32,'02'!T32)</f>
        <v>1713</v>
      </c>
      <c r="M32" s="38">
        <f>SUM(V32,'02'!M32,'02'!U32)</f>
        <v>484</v>
      </c>
      <c r="N32" s="38">
        <f>SUM(W32,'02'!N32,'02'!V32)</f>
        <v>330</v>
      </c>
      <c r="O32" s="38">
        <f>SUM(X32,'02'!O32,'02'!W32)</f>
        <v>31</v>
      </c>
      <c r="P32" s="39"/>
      <c r="Q32" s="35">
        <f t="shared" si="0"/>
        <v>192648</v>
      </c>
      <c r="R32" s="42">
        <v>166272</v>
      </c>
      <c r="S32" s="42">
        <v>18766</v>
      </c>
      <c r="T32" s="42">
        <v>6081</v>
      </c>
      <c r="U32" s="42">
        <v>1022</v>
      </c>
      <c r="V32" s="42">
        <v>333</v>
      </c>
      <c r="W32" s="42">
        <v>144</v>
      </c>
      <c r="X32" s="42">
        <v>30</v>
      </c>
      <c r="Y32" s="41"/>
      <c r="Z32" s="36"/>
      <c r="AA32" s="75" t="s">
        <v>39</v>
      </c>
      <c r="AB32" s="75"/>
      <c r="AC32" s="75"/>
      <c r="AD32" s="75"/>
      <c r="AE32" s="10">
        <f t="shared" si="1"/>
        <v>0</v>
      </c>
      <c r="AF32" s="10">
        <f t="shared" si="2"/>
        <v>0</v>
      </c>
      <c r="AG32" s="10">
        <f>SUM('02'!I32:O32)-'02'!H32</f>
        <v>0</v>
      </c>
      <c r="AH32" s="10">
        <f>SUM('02'!R32:W32)-'02'!Q32</f>
        <v>0</v>
      </c>
      <c r="AI32" s="10">
        <f>SUM(Q32,'02'!H32,'02'!Q32)-'01'!H32</f>
        <v>0</v>
      </c>
      <c r="AJ32" s="10">
        <f>SUM(R32,'02'!I32)-'01'!I32</f>
        <v>0</v>
      </c>
      <c r="AK32" s="10">
        <f>SUM(S32,'02'!J32,'02'!R32)-'01'!J32</f>
        <v>0</v>
      </c>
      <c r="AL32" s="10">
        <f>SUM(T32,'02'!K32,'02'!S32)-'01'!K32</f>
        <v>0</v>
      </c>
      <c r="AM32" s="10">
        <f>SUM(U32,'02'!L32,'02'!T32)-'01'!L32</f>
        <v>0</v>
      </c>
      <c r="AN32" s="10">
        <f>SUM(V32,'02'!M32,'02'!U32)-'01'!M32</f>
        <v>0</v>
      </c>
      <c r="AO32" s="10">
        <f>SUM(W32,'02'!N32,'02'!V32)-'01'!N32</f>
        <v>0</v>
      </c>
      <c r="AP32" s="10">
        <f>SUM(X32,'02'!O32,'02'!W32)-'01'!O32</f>
        <v>0</v>
      </c>
    </row>
    <row r="33" spans="1:42" s="3" customFormat="1" ht="12.75" customHeight="1">
      <c r="A33" s="25"/>
      <c r="B33" s="34"/>
      <c r="C33" s="83" t="s">
        <v>40</v>
      </c>
      <c r="D33" s="83"/>
      <c r="E33" s="83"/>
      <c r="F33" s="83"/>
      <c r="G33" s="94"/>
      <c r="H33" s="29">
        <f>SUM(R33:X33,'02'!I33:O33,'02'!R33:W33)</f>
        <v>33784</v>
      </c>
      <c r="I33" s="29">
        <f>SUM(R33,'02'!I33)</f>
        <v>23654</v>
      </c>
      <c r="J33" s="29">
        <f>SUM(S33,'02'!J33,'02'!R33)</f>
        <v>3369</v>
      </c>
      <c r="K33" s="29">
        <f>SUM(T33,'02'!K33,'02'!S33)</f>
        <v>1898</v>
      </c>
      <c r="L33" s="29">
        <f>SUM(U33,'02'!L33,'02'!T33)</f>
        <v>908</v>
      </c>
      <c r="M33" s="29">
        <f>SUM(V33,'02'!M33,'02'!U33)</f>
        <v>1049</v>
      </c>
      <c r="N33" s="29">
        <f>SUM(W33,'02'!N33,'02'!V33)</f>
        <v>1362</v>
      </c>
      <c r="O33" s="29">
        <f>SUM(X33,'02'!O33,'02'!W33)</f>
        <v>1544</v>
      </c>
      <c r="P33" s="31"/>
      <c r="Q33" s="35">
        <f t="shared" si="0"/>
        <v>32124</v>
      </c>
      <c r="R33" s="29">
        <v>22752</v>
      </c>
      <c r="S33" s="29">
        <v>3119</v>
      </c>
      <c r="T33" s="29">
        <v>1772</v>
      </c>
      <c r="U33" s="29">
        <v>853</v>
      </c>
      <c r="V33" s="29">
        <v>959</v>
      </c>
      <c r="W33" s="29">
        <v>1263</v>
      </c>
      <c r="X33" s="29">
        <v>1406</v>
      </c>
      <c r="Y33" s="33"/>
      <c r="Z33" s="83" t="s">
        <v>40</v>
      </c>
      <c r="AA33" s="83"/>
      <c r="AB33" s="83"/>
      <c r="AC33" s="83"/>
      <c r="AD33" s="83"/>
      <c r="AE33" s="10">
        <f t="shared" si="1"/>
        <v>0</v>
      </c>
      <c r="AF33" s="10">
        <f t="shared" si="2"/>
        <v>0</v>
      </c>
      <c r="AG33" s="10">
        <f>SUM('02'!I33:O33)-'02'!H33</f>
        <v>0</v>
      </c>
      <c r="AH33" s="10">
        <f>SUM('02'!R33:W33)-'02'!Q33</f>
        <v>0</v>
      </c>
      <c r="AI33" s="10">
        <f>SUM(Q33,'02'!H33,'02'!Q33)-'01'!H33</f>
        <v>0</v>
      </c>
      <c r="AJ33" s="10">
        <f>SUM(R33,'02'!I33)-'01'!I33</f>
        <v>0</v>
      </c>
      <c r="AK33" s="10">
        <f>SUM(S33,'02'!J33,'02'!R33)-'01'!J33</f>
        <v>0</v>
      </c>
      <c r="AL33" s="10">
        <f>SUM(T33,'02'!K33,'02'!S33)-'01'!K33</f>
        <v>0</v>
      </c>
      <c r="AM33" s="10">
        <f>SUM(U33,'02'!L33,'02'!T33)-'01'!L33</f>
        <v>0</v>
      </c>
      <c r="AN33" s="10">
        <f>SUM(V33,'02'!M33,'02'!U33)-'01'!M33</f>
        <v>0</v>
      </c>
      <c r="AO33" s="10">
        <f>SUM(W33,'02'!N33,'02'!V33)-'01'!N33</f>
        <v>0</v>
      </c>
      <c r="AP33" s="10">
        <f>SUM(X33,'02'!O33,'02'!W33)-'01'!O33</f>
        <v>0</v>
      </c>
    </row>
    <row r="34" spans="1:42" ht="12.75" customHeight="1">
      <c r="A34" s="12"/>
      <c r="B34" s="36"/>
      <c r="C34" s="36"/>
      <c r="D34" s="75" t="s">
        <v>41</v>
      </c>
      <c r="E34" s="75"/>
      <c r="F34" s="75"/>
      <c r="G34" s="90"/>
      <c r="H34" s="29">
        <f>SUM(R34:X34,'02'!I34:O34,'02'!R34:W34)</f>
        <v>28461</v>
      </c>
      <c r="I34" s="38">
        <f>SUM(R34,'02'!I34)</f>
        <v>19778</v>
      </c>
      <c r="J34" s="38">
        <f>SUM(S34,'02'!J34,'02'!R34)</f>
        <v>2593</v>
      </c>
      <c r="K34" s="38">
        <f>SUM(T34,'02'!K34,'02'!S34)</f>
        <v>1596</v>
      </c>
      <c r="L34" s="38">
        <f>SUM(U34,'02'!L34,'02'!T34)</f>
        <v>778</v>
      </c>
      <c r="M34" s="38">
        <f>SUM(V34,'02'!M34,'02'!U34)</f>
        <v>1019</v>
      </c>
      <c r="N34" s="38">
        <f>SUM(W34,'02'!N34,'02'!V34)</f>
        <v>1331</v>
      </c>
      <c r="O34" s="38">
        <f>SUM(X34,'02'!O34,'02'!W34)</f>
        <v>1366</v>
      </c>
      <c r="P34" s="39"/>
      <c r="Q34" s="35">
        <f t="shared" si="0"/>
        <v>26985</v>
      </c>
      <c r="R34" s="42">
        <v>18987</v>
      </c>
      <c r="S34" s="42">
        <v>2363</v>
      </c>
      <c r="T34" s="42">
        <v>1482</v>
      </c>
      <c r="U34" s="42">
        <v>727</v>
      </c>
      <c r="V34" s="42">
        <v>930</v>
      </c>
      <c r="W34" s="42">
        <v>1233</v>
      </c>
      <c r="X34" s="42">
        <v>1263</v>
      </c>
      <c r="Y34" s="41"/>
      <c r="Z34" s="36"/>
      <c r="AA34" s="75" t="s">
        <v>41</v>
      </c>
      <c r="AB34" s="75"/>
      <c r="AC34" s="75"/>
      <c r="AD34" s="75"/>
      <c r="AE34" s="10">
        <f t="shared" si="1"/>
        <v>0</v>
      </c>
      <c r="AF34" s="10">
        <f t="shared" si="2"/>
        <v>0</v>
      </c>
      <c r="AG34" s="10">
        <f>SUM('02'!I34:O34)-'02'!H34</f>
        <v>0</v>
      </c>
      <c r="AH34" s="10">
        <f>SUM('02'!R34:W34)-'02'!Q34</f>
        <v>0</v>
      </c>
      <c r="AI34" s="10">
        <f>SUM(Q34,'02'!H34,'02'!Q34)-'01'!H34</f>
        <v>0</v>
      </c>
      <c r="AJ34" s="10">
        <f>SUM(R34,'02'!I34)-'01'!I34</f>
        <v>0</v>
      </c>
      <c r="AK34" s="10">
        <f>SUM(S34,'02'!J34,'02'!R34)-'01'!J34</f>
        <v>0</v>
      </c>
      <c r="AL34" s="10">
        <f>SUM(T34,'02'!K34,'02'!S34)-'01'!K34</f>
        <v>0</v>
      </c>
      <c r="AM34" s="10">
        <f>SUM(U34,'02'!L34,'02'!T34)-'01'!L34</f>
        <v>0</v>
      </c>
      <c r="AN34" s="10">
        <f>SUM(V34,'02'!M34,'02'!U34)-'01'!M34</f>
        <v>0</v>
      </c>
      <c r="AO34" s="10">
        <f>SUM(W34,'02'!N34,'02'!V34)-'01'!N34</f>
        <v>0</v>
      </c>
      <c r="AP34" s="10">
        <f>SUM(X34,'02'!O34,'02'!W34)-'01'!O34</f>
        <v>0</v>
      </c>
    </row>
    <row r="35" spans="1:42" ht="12.75" customHeight="1">
      <c r="A35" s="12"/>
      <c r="B35" s="36"/>
      <c r="C35" s="36"/>
      <c r="D35" s="75" t="s">
        <v>42</v>
      </c>
      <c r="E35" s="75"/>
      <c r="F35" s="75"/>
      <c r="G35" s="90"/>
      <c r="H35" s="29">
        <f>SUM(R35:X35,'02'!I35:O35,'02'!R35:W35)</f>
        <v>1278</v>
      </c>
      <c r="I35" s="38">
        <f>SUM(R35,'02'!I35)</f>
        <v>1206</v>
      </c>
      <c r="J35" s="38">
        <f>SUM(S35,'02'!J35,'02'!R35)</f>
        <v>62</v>
      </c>
      <c r="K35" s="38">
        <f>SUM(T35,'02'!K35,'02'!S35)</f>
        <v>7</v>
      </c>
      <c r="L35" s="38">
        <f>SUM(U35,'02'!L35,'02'!T35)</f>
        <v>3</v>
      </c>
      <c r="M35" s="38">
        <f>SUM(V35,'02'!M35,'02'!U35)</f>
        <v>0</v>
      </c>
      <c r="N35" s="38">
        <f>SUM(W35,'02'!N35,'02'!V35)</f>
        <v>0</v>
      </c>
      <c r="O35" s="38">
        <f>SUM(X35,'02'!O35,'02'!W35)</f>
        <v>0</v>
      </c>
      <c r="P35" s="39"/>
      <c r="Q35" s="35">
        <f t="shared" si="0"/>
        <v>1253</v>
      </c>
      <c r="R35" s="40">
        <v>1185</v>
      </c>
      <c r="S35" s="40">
        <v>60</v>
      </c>
      <c r="T35" s="40">
        <v>5</v>
      </c>
      <c r="U35" s="40">
        <v>3</v>
      </c>
      <c r="V35" s="40">
        <v>0</v>
      </c>
      <c r="W35" s="40">
        <v>0</v>
      </c>
      <c r="X35" s="40">
        <v>0</v>
      </c>
      <c r="Y35" s="41"/>
      <c r="Z35" s="36"/>
      <c r="AA35" s="75" t="s">
        <v>42</v>
      </c>
      <c r="AB35" s="75"/>
      <c r="AC35" s="75"/>
      <c r="AD35" s="75"/>
      <c r="AE35" s="10">
        <f t="shared" si="1"/>
        <v>0</v>
      </c>
      <c r="AF35" s="10">
        <f t="shared" si="2"/>
        <v>0</v>
      </c>
      <c r="AG35" s="10">
        <f>SUM('02'!I35:O35)-'02'!H35</f>
        <v>0</v>
      </c>
      <c r="AH35" s="10">
        <f>SUM('02'!R35:W35)-'02'!Q35</f>
        <v>0</v>
      </c>
      <c r="AI35" s="10">
        <f>SUM(Q35,'02'!H35,'02'!Q35)-'01'!H35</f>
        <v>0</v>
      </c>
      <c r="AJ35" s="10">
        <f>SUM(R35,'02'!I35)-'01'!I35</f>
        <v>0</v>
      </c>
      <c r="AK35" s="10">
        <f>SUM(S35,'02'!J35,'02'!R35)-'01'!J35</f>
        <v>0</v>
      </c>
      <c r="AL35" s="10">
        <f>SUM(T35,'02'!K35,'02'!S35)-'01'!K35</f>
        <v>0</v>
      </c>
      <c r="AM35" s="10">
        <f>SUM(U35,'02'!L35,'02'!T35)-'01'!L35</f>
        <v>0</v>
      </c>
      <c r="AN35" s="10">
        <f>SUM(V35,'02'!M35,'02'!U35)-'01'!M35</f>
        <v>0</v>
      </c>
      <c r="AO35" s="10">
        <f>SUM(W35,'02'!N35,'02'!V35)-'01'!N35</f>
        <v>0</v>
      </c>
      <c r="AP35" s="10">
        <f>SUM(X35,'02'!O35,'02'!W35)-'01'!O35</f>
        <v>0</v>
      </c>
    </row>
    <row r="36" spans="1:42" ht="12.75" customHeight="1">
      <c r="A36" s="12"/>
      <c r="B36" s="36"/>
      <c r="C36" s="36"/>
      <c r="D36" s="36"/>
      <c r="E36" s="75" t="s">
        <v>42</v>
      </c>
      <c r="F36" s="75"/>
      <c r="G36" s="90"/>
      <c r="H36" s="29">
        <f>SUM(R36:X36,'02'!I36:O36,'02'!R36:W36)</f>
        <v>494</v>
      </c>
      <c r="I36" s="38">
        <f>SUM(R36,'02'!I36)</f>
        <v>476</v>
      </c>
      <c r="J36" s="38">
        <f>SUM(S36,'02'!J36,'02'!R36)</f>
        <v>17</v>
      </c>
      <c r="K36" s="38">
        <f>SUM(T36,'02'!K36,'02'!S36)</f>
        <v>1</v>
      </c>
      <c r="L36" s="38">
        <f>SUM(U36,'02'!L36,'02'!T36)</f>
        <v>0</v>
      </c>
      <c r="M36" s="38">
        <f>SUM(V36,'02'!M36,'02'!U36)</f>
        <v>0</v>
      </c>
      <c r="N36" s="38">
        <f>SUM(W36,'02'!N36,'02'!V36)</f>
        <v>0</v>
      </c>
      <c r="O36" s="38">
        <f>SUM(X36,'02'!O36,'02'!W36)</f>
        <v>0</v>
      </c>
      <c r="P36" s="39"/>
      <c r="Q36" s="35">
        <f t="shared" si="0"/>
        <v>473</v>
      </c>
      <c r="R36" s="42">
        <v>457</v>
      </c>
      <c r="S36" s="42">
        <v>16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1"/>
      <c r="Z36" s="36"/>
      <c r="AA36" s="36"/>
      <c r="AB36" s="75" t="s">
        <v>42</v>
      </c>
      <c r="AC36" s="75"/>
      <c r="AD36" s="75"/>
      <c r="AE36" s="10">
        <f t="shared" si="1"/>
        <v>0</v>
      </c>
      <c r="AF36" s="10">
        <f t="shared" si="2"/>
        <v>0</v>
      </c>
      <c r="AG36" s="10">
        <f>SUM('02'!I36:O36)-'02'!H36</f>
        <v>0</v>
      </c>
      <c r="AH36" s="10">
        <f>SUM('02'!R36:W36)-'02'!Q36</f>
        <v>0</v>
      </c>
      <c r="AI36" s="10">
        <f>SUM(Q36,'02'!H36,'02'!Q36)-'01'!H36</f>
        <v>0</v>
      </c>
      <c r="AJ36" s="10">
        <f>SUM(R36,'02'!I36)-'01'!I36</f>
        <v>0</v>
      </c>
      <c r="AK36" s="10">
        <f>SUM(S36,'02'!J36,'02'!R36)-'01'!J36</f>
        <v>0</v>
      </c>
      <c r="AL36" s="10">
        <f>SUM(T36,'02'!K36,'02'!S36)-'01'!K36</f>
        <v>0</v>
      </c>
      <c r="AM36" s="10">
        <f>SUM(U36,'02'!L36,'02'!T36)-'01'!L36</f>
        <v>0</v>
      </c>
      <c r="AN36" s="10">
        <f>SUM(V36,'02'!M36,'02'!U36)-'01'!M36</f>
        <v>0</v>
      </c>
      <c r="AO36" s="10">
        <f>SUM(W36,'02'!N36,'02'!V36)-'01'!N36</f>
        <v>0</v>
      </c>
      <c r="AP36" s="10">
        <f>SUM(X36,'02'!O36,'02'!W36)-'01'!O36</f>
        <v>0</v>
      </c>
    </row>
    <row r="37" spans="1:42" ht="12.75" customHeight="1">
      <c r="A37" s="12"/>
      <c r="B37" s="36"/>
      <c r="C37" s="36"/>
      <c r="D37" s="36"/>
      <c r="E37" s="75" t="s">
        <v>43</v>
      </c>
      <c r="F37" s="75"/>
      <c r="G37" s="90"/>
      <c r="H37" s="29">
        <f>SUM(R37:X37,'02'!I37:O37,'02'!R37:W37)</f>
        <v>784</v>
      </c>
      <c r="I37" s="38">
        <f>SUM(R37,'02'!I37)</f>
        <v>730</v>
      </c>
      <c r="J37" s="38">
        <f>SUM(S37,'02'!J37,'02'!R37)</f>
        <v>45</v>
      </c>
      <c r="K37" s="38">
        <f>SUM(T37,'02'!K37,'02'!S37)</f>
        <v>6</v>
      </c>
      <c r="L37" s="38">
        <f>SUM(U37,'02'!L37,'02'!T37)</f>
        <v>3</v>
      </c>
      <c r="M37" s="38">
        <f>SUM(V37,'02'!M37,'02'!U37)</f>
        <v>0</v>
      </c>
      <c r="N37" s="38">
        <f>SUM(W37,'02'!N37,'02'!V37)</f>
        <v>0</v>
      </c>
      <c r="O37" s="38">
        <f>SUM(X37,'02'!O37,'02'!W37)</f>
        <v>0</v>
      </c>
      <c r="P37" s="39"/>
      <c r="Q37" s="35">
        <f t="shared" si="0"/>
        <v>780</v>
      </c>
      <c r="R37" s="42">
        <v>728</v>
      </c>
      <c r="S37" s="42">
        <v>44</v>
      </c>
      <c r="T37" s="42">
        <v>5</v>
      </c>
      <c r="U37" s="42">
        <v>3</v>
      </c>
      <c r="V37" s="42">
        <v>0</v>
      </c>
      <c r="W37" s="42">
        <v>0</v>
      </c>
      <c r="X37" s="42">
        <v>0</v>
      </c>
      <c r="Y37" s="41"/>
      <c r="Z37" s="36"/>
      <c r="AA37" s="36"/>
      <c r="AB37" s="75" t="s">
        <v>43</v>
      </c>
      <c r="AC37" s="75"/>
      <c r="AD37" s="75"/>
      <c r="AE37" s="10">
        <f t="shared" si="1"/>
        <v>0</v>
      </c>
      <c r="AF37" s="10">
        <f t="shared" si="2"/>
        <v>0</v>
      </c>
      <c r="AG37" s="10">
        <f>SUM('02'!I37:O37)-'02'!H37</f>
        <v>0</v>
      </c>
      <c r="AH37" s="10">
        <f>SUM('02'!R37:W37)-'02'!Q37</f>
        <v>0</v>
      </c>
      <c r="AI37" s="10">
        <f>SUM(Q37,'02'!H37,'02'!Q37)-'01'!H37</f>
        <v>0</v>
      </c>
      <c r="AJ37" s="10">
        <f>SUM(R37,'02'!I37)-'01'!I37</f>
        <v>0</v>
      </c>
      <c r="AK37" s="10">
        <f>SUM(S37,'02'!J37,'02'!R37)-'01'!J37</f>
        <v>0</v>
      </c>
      <c r="AL37" s="10">
        <f>SUM(T37,'02'!K37,'02'!S37)-'01'!K37</f>
        <v>0</v>
      </c>
      <c r="AM37" s="10">
        <f>SUM(U37,'02'!L37,'02'!T37)-'01'!L37</f>
        <v>0</v>
      </c>
      <c r="AN37" s="10">
        <f>SUM(V37,'02'!M37,'02'!U37)-'01'!M37</f>
        <v>0</v>
      </c>
      <c r="AO37" s="10">
        <f>SUM(W37,'02'!N37,'02'!V37)-'01'!N37</f>
        <v>0</v>
      </c>
      <c r="AP37" s="10">
        <f>SUM(X37,'02'!O37,'02'!W37)-'01'!O37</f>
        <v>0</v>
      </c>
    </row>
    <row r="38" spans="1:42" ht="12.75" customHeight="1">
      <c r="A38" s="12"/>
      <c r="B38" s="36"/>
      <c r="C38" s="36"/>
      <c r="D38" s="75" t="s">
        <v>44</v>
      </c>
      <c r="E38" s="75"/>
      <c r="F38" s="75"/>
      <c r="G38" s="90"/>
      <c r="H38" s="29">
        <f>SUM(R38:X38,'02'!I38:O38,'02'!R38:W38)</f>
        <v>3970</v>
      </c>
      <c r="I38" s="38">
        <f>SUM(R38,'02'!I38)</f>
        <v>2647</v>
      </c>
      <c r="J38" s="38">
        <f>SUM(S38,'02'!J38,'02'!R38)</f>
        <v>683</v>
      </c>
      <c r="K38" s="38">
        <f>SUM(T38,'02'!K38,'02'!S38)</f>
        <v>284</v>
      </c>
      <c r="L38" s="38">
        <f>SUM(U38,'02'!L38,'02'!T38)</f>
        <v>121</v>
      </c>
      <c r="M38" s="38">
        <f>SUM(V38,'02'!M38,'02'!U38)</f>
        <v>28</v>
      </c>
      <c r="N38" s="38">
        <f>SUM(W38,'02'!N38,'02'!V38)</f>
        <v>30</v>
      </c>
      <c r="O38" s="38">
        <f>SUM(X38,'02'!O38,'02'!W38)</f>
        <v>177</v>
      </c>
      <c r="P38" s="39"/>
      <c r="Q38" s="35">
        <f t="shared" si="0"/>
        <v>3811</v>
      </c>
      <c r="R38" s="40">
        <v>2557</v>
      </c>
      <c r="S38" s="40">
        <v>665</v>
      </c>
      <c r="T38" s="40">
        <v>274</v>
      </c>
      <c r="U38" s="40">
        <v>117</v>
      </c>
      <c r="V38" s="40">
        <v>27</v>
      </c>
      <c r="W38" s="40">
        <v>29</v>
      </c>
      <c r="X38" s="40">
        <v>142</v>
      </c>
      <c r="Y38" s="41"/>
      <c r="Z38" s="36"/>
      <c r="AA38" s="75" t="s">
        <v>44</v>
      </c>
      <c r="AB38" s="75"/>
      <c r="AC38" s="75"/>
      <c r="AD38" s="75"/>
      <c r="AE38" s="10">
        <f t="shared" si="1"/>
        <v>0</v>
      </c>
      <c r="AF38" s="10">
        <f t="shared" si="2"/>
        <v>0</v>
      </c>
      <c r="AG38" s="10">
        <f>SUM('02'!I38:O38)-'02'!H38</f>
        <v>0</v>
      </c>
      <c r="AH38" s="10">
        <f>SUM('02'!R38:W38)-'02'!Q38</f>
        <v>0</v>
      </c>
      <c r="AI38" s="10">
        <f>SUM(Q38,'02'!H38,'02'!Q38)-'01'!H38</f>
        <v>0</v>
      </c>
      <c r="AJ38" s="10">
        <f>SUM(R38,'02'!I38)-'01'!I38</f>
        <v>0</v>
      </c>
      <c r="AK38" s="10">
        <f>SUM(S38,'02'!J38,'02'!R38)-'01'!J38</f>
        <v>0</v>
      </c>
      <c r="AL38" s="10">
        <f>SUM(T38,'02'!K38,'02'!S38)-'01'!K38</f>
        <v>0</v>
      </c>
      <c r="AM38" s="10">
        <f>SUM(U38,'02'!L38,'02'!T38)-'01'!L38</f>
        <v>0</v>
      </c>
      <c r="AN38" s="10">
        <f>SUM(V38,'02'!M38,'02'!U38)-'01'!M38</f>
        <v>0</v>
      </c>
      <c r="AO38" s="10">
        <f>SUM(W38,'02'!N38,'02'!V38)-'01'!N38</f>
        <v>0</v>
      </c>
      <c r="AP38" s="10">
        <f>SUM(X38,'02'!O38,'02'!W38)-'01'!O38</f>
        <v>0</v>
      </c>
    </row>
    <row r="39" spans="1:42" ht="12.75" customHeight="1">
      <c r="A39" s="12"/>
      <c r="B39" s="36"/>
      <c r="C39" s="36"/>
      <c r="D39" s="36"/>
      <c r="E39" s="82" t="s">
        <v>13</v>
      </c>
      <c r="F39" s="82"/>
      <c r="G39" s="96"/>
      <c r="H39" s="29">
        <f>SUM(R39:X39,'02'!I39:O39,'02'!R39:W39)</f>
        <v>545</v>
      </c>
      <c r="I39" s="38">
        <f>SUM(R39,'02'!I39)</f>
        <v>493</v>
      </c>
      <c r="J39" s="38">
        <f>SUM(S39,'02'!J39,'02'!R39)</f>
        <v>43</v>
      </c>
      <c r="K39" s="38">
        <f>SUM(T39,'02'!K39,'02'!S39)</f>
        <v>6</v>
      </c>
      <c r="L39" s="38">
        <f>SUM(U39,'02'!L39,'02'!T39)</f>
        <v>3</v>
      </c>
      <c r="M39" s="38">
        <f>SUM(V39,'02'!M39,'02'!U39)</f>
        <v>0</v>
      </c>
      <c r="N39" s="38">
        <f>SUM(W39,'02'!N39,'02'!V39)</f>
        <v>0</v>
      </c>
      <c r="O39" s="38">
        <f>SUM(X39,'02'!O39,'02'!W39)</f>
        <v>0</v>
      </c>
      <c r="P39" s="39"/>
      <c r="Q39" s="35">
        <f t="shared" si="0"/>
        <v>501</v>
      </c>
      <c r="R39" s="42">
        <v>461</v>
      </c>
      <c r="S39" s="42">
        <v>35</v>
      </c>
      <c r="T39" s="42">
        <v>5</v>
      </c>
      <c r="U39" s="42">
        <v>0</v>
      </c>
      <c r="V39" s="42">
        <v>0</v>
      </c>
      <c r="W39" s="42">
        <v>0</v>
      </c>
      <c r="X39" s="42">
        <v>0</v>
      </c>
      <c r="Y39" s="41"/>
      <c r="Z39" s="36"/>
      <c r="AA39" s="36"/>
      <c r="AB39" s="82" t="s">
        <v>13</v>
      </c>
      <c r="AC39" s="82"/>
      <c r="AD39" s="82"/>
      <c r="AE39" s="10">
        <f t="shared" si="1"/>
        <v>0</v>
      </c>
      <c r="AF39" s="10">
        <f t="shared" si="2"/>
        <v>0</v>
      </c>
      <c r="AG39" s="10">
        <f>SUM('02'!I39:O39)-'02'!H39</f>
        <v>0</v>
      </c>
      <c r="AH39" s="10">
        <f>SUM('02'!R39:W39)-'02'!Q39</f>
        <v>0</v>
      </c>
      <c r="AI39" s="10">
        <f>SUM(Q39,'02'!H39,'02'!Q39)-'01'!H39</f>
        <v>0</v>
      </c>
      <c r="AJ39" s="10">
        <f>SUM(R39,'02'!I39)-'01'!I39</f>
        <v>0</v>
      </c>
      <c r="AK39" s="10">
        <f>SUM(S39,'02'!J39,'02'!R39)-'01'!J39</f>
        <v>0</v>
      </c>
      <c r="AL39" s="10">
        <f>SUM(T39,'02'!K39,'02'!S39)-'01'!K39</f>
        <v>0</v>
      </c>
      <c r="AM39" s="10">
        <f>SUM(U39,'02'!L39,'02'!T39)-'01'!L39</f>
        <v>0</v>
      </c>
      <c r="AN39" s="10">
        <f>SUM(V39,'02'!M39,'02'!U39)-'01'!M39</f>
        <v>0</v>
      </c>
      <c r="AO39" s="10">
        <f>SUM(W39,'02'!N39,'02'!V39)-'01'!N39</f>
        <v>0</v>
      </c>
      <c r="AP39" s="10">
        <f>SUM(X39,'02'!O39,'02'!W39)-'01'!O39</f>
        <v>0</v>
      </c>
    </row>
    <row r="40" spans="1:42" ht="12.75" customHeight="1">
      <c r="A40" s="12"/>
      <c r="B40" s="36"/>
      <c r="C40" s="36"/>
      <c r="D40" s="36"/>
      <c r="E40" s="75" t="s">
        <v>14</v>
      </c>
      <c r="F40" s="75"/>
      <c r="G40" s="90"/>
      <c r="H40" s="29">
        <f>SUM(R40:X40,'02'!I40:O40,'02'!R40:W40)</f>
        <v>3077</v>
      </c>
      <c r="I40" s="38">
        <f>SUM(R40,'02'!I40)</f>
        <v>2000</v>
      </c>
      <c r="J40" s="38">
        <f>SUM(S40,'02'!J40,'02'!R40)</f>
        <v>559</v>
      </c>
      <c r="K40" s="38">
        <f>SUM(T40,'02'!K40,'02'!S40)</f>
        <v>240</v>
      </c>
      <c r="L40" s="38">
        <f>SUM(U40,'02'!L40,'02'!T40)</f>
        <v>96</v>
      </c>
      <c r="M40" s="38">
        <f>SUM(V40,'02'!M40,'02'!U40)</f>
        <v>23</v>
      </c>
      <c r="N40" s="38">
        <f>SUM(W40,'02'!N40,'02'!V40)</f>
        <v>26</v>
      </c>
      <c r="O40" s="38">
        <f>SUM(X40,'02'!O40,'02'!W40)</f>
        <v>133</v>
      </c>
      <c r="P40" s="39"/>
      <c r="Q40" s="35">
        <f t="shared" si="0"/>
        <v>2974</v>
      </c>
      <c r="R40" s="42">
        <v>1947</v>
      </c>
      <c r="S40" s="42">
        <v>552</v>
      </c>
      <c r="T40" s="42">
        <v>232</v>
      </c>
      <c r="U40" s="42">
        <v>95</v>
      </c>
      <c r="V40" s="42">
        <v>22</v>
      </c>
      <c r="W40" s="42">
        <v>25</v>
      </c>
      <c r="X40" s="42">
        <v>101</v>
      </c>
      <c r="Y40" s="41"/>
      <c r="Z40" s="36"/>
      <c r="AA40" s="36"/>
      <c r="AB40" s="75" t="s">
        <v>14</v>
      </c>
      <c r="AC40" s="75"/>
      <c r="AD40" s="75"/>
      <c r="AE40" s="10">
        <f t="shared" si="1"/>
        <v>0</v>
      </c>
      <c r="AF40" s="10">
        <f t="shared" si="2"/>
        <v>0</v>
      </c>
      <c r="AG40" s="10">
        <f>SUM('02'!I40:O40)-'02'!H40</f>
        <v>0</v>
      </c>
      <c r="AH40" s="10">
        <f>SUM('02'!R40:W40)-'02'!Q40</f>
        <v>0</v>
      </c>
      <c r="AI40" s="10">
        <f>SUM(Q40,'02'!H40,'02'!Q40)-'01'!H40</f>
        <v>0</v>
      </c>
      <c r="AJ40" s="10">
        <f>SUM(R40,'02'!I40)-'01'!I40</f>
        <v>0</v>
      </c>
      <c r="AK40" s="10">
        <f>SUM(S40,'02'!J40,'02'!R40)-'01'!J40</f>
        <v>0</v>
      </c>
      <c r="AL40" s="10">
        <f>SUM(T40,'02'!K40,'02'!S40)-'01'!K40</f>
        <v>0</v>
      </c>
      <c r="AM40" s="10">
        <f>SUM(U40,'02'!L40,'02'!T40)-'01'!L40</f>
        <v>0</v>
      </c>
      <c r="AN40" s="10">
        <f>SUM(V40,'02'!M40,'02'!U40)-'01'!M40</f>
        <v>0</v>
      </c>
      <c r="AO40" s="10">
        <f>SUM(W40,'02'!N40,'02'!V40)-'01'!N40</f>
        <v>0</v>
      </c>
      <c r="AP40" s="10">
        <f>SUM(X40,'02'!O40,'02'!W40)-'01'!O40</f>
        <v>0</v>
      </c>
    </row>
    <row r="41" spans="1:42" ht="12.75" customHeight="1">
      <c r="A41" s="12"/>
      <c r="B41" s="36"/>
      <c r="C41" s="36"/>
      <c r="D41" s="36"/>
      <c r="E41" s="75" t="s">
        <v>124</v>
      </c>
      <c r="F41" s="75"/>
      <c r="G41" s="90"/>
      <c r="H41" s="29">
        <f>SUM(R41:X41,'02'!I41:O41,'02'!R41:W41)</f>
        <v>259</v>
      </c>
      <c r="I41" s="38">
        <f>SUM(R41,'02'!I41)</f>
        <v>86</v>
      </c>
      <c r="J41" s="38">
        <f>SUM(S41,'02'!J41,'02'!R41)</f>
        <v>64</v>
      </c>
      <c r="K41" s="38">
        <f>SUM(T41,'02'!K41,'02'!S41)</f>
        <v>37</v>
      </c>
      <c r="L41" s="38">
        <f>SUM(U41,'02'!L41,'02'!T41)</f>
        <v>19</v>
      </c>
      <c r="M41" s="38">
        <f>SUM(V41,'02'!M41,'02'!U41)</f>
        <v>5</v>
      </c>
      <c r="N41" s="38">
        <f>SUM(W41,'02'!N41,'02'!V41)</f>
        <v>4</v>
      </c>
      <c r="O41" s="38">
        <f>SUM(X41,'02'!O41,'02'!W41)</f>
        <v>44</v>
      </c>
      <c r="P41" s="39"/>
      <c r="Q41" s="35">
        <f t="shared" si="0"/>
        <v>255</v>
      </c>
      <c r="R41" s="42">
        <v>86</v>
      </c>
      <c r="S41" s="42">
        <v>63</v>
      </c>
      <c r="T41" s="42">
        <v>37</v>
      </c>
      <c r="U41" s="42">
        <v>19</v>
      </c>
      <c r="V41" s="42">
        <v>5</v>
      </c>
      <c r="W41" s="42">
        <v>4</v>
      </c>
      <c r="X41" s="42">
        <v>41</v>
      </c>
      <c r="Y41" s="41"/>
      <c r="Z41" s="36"/>
      <c r="AA41" s="36"/>
      <c r="AB41" s="75" t="s">
        <v>124</v>
      </c>
      <c r="AC41" s="75"/>
      <c r="AD41" s="75"/>
      <c r="AE41" s="10">
        <f t="shared" si="1"/>
        <v>0</v>
      </c>
      <c r="AF41" s="10">
        <f t="shared" si="2"/>
        <v>0</v>
      </c>
      <c r="AG41" s="10">
        <f>SUM('02'!I41:O41)-'02'!H41</f>
        <v>0</v>
      </c>
      <c r="AH41" s="10">
        <f>SUM('02'!R41:W41)-'02'!Q41</f>
        <v>0</v>
      </c>
      <c r="AI41" s="10">
        <f>SUM(Q41,'02'!H41,'02'!Q41)-'01'!H41</f>
        <v>0</v>
      </c>
      <c r="AJ41" s="10">
        <f>SUM(R41,'02'!I41)-'01'!I41</f>
        <v>0</v>
      </c>
      <c r="AK41" s="10">
        <f>SUM(S41,'02'!J41,'02'!R41)-'01'!J41</f>
        <v>0</v>
      </c>
      <c r="AL41" s="10">
        <f>SUM(T41,'02'!K41,'02'!S41)-'01'!K41</f>
        <v>0</v>
      </c>
      <c r="AM41" s="10">
        <f>SUM(U41,'02'!L41,'02'!T41)-'01'!L41</f>
        <v>0</v>
      </c>
      <c r="AN41" s="10">
        <f>SUM(V41,'02'!M41,'02'!U41)-'01'!M41</f>
        <v>0</v>
      </c>
      <c r="AO41" s="10">
        <f>SUM(W41,'02'!N41,'02'!V41)-'01'!N41</f>
        <v>0</v>
      </c>
      <c r="AP41" s="10">
        <f>SUM(X41,'02'!O41,'02'!W41)-'01'!O41</f>
        <v>0</v>
      </c>
    </row>
    <row r="42" spans="1:42" ht="12.75" customHeight="1">
      <c r="A42" s="12"/>
      <c r="B42" s="36"/>
      <c r="C42" s="36"/>
      <c r="D42" s="36"/>
      <c r="E42" s="75" t="s">
        <v>15</v>
      </c>
      <c r="F42" s="75"/>
      <c r="G42" s="90"/>
      <c r="H42" s="29">
        <f>SUM(R42:X42,'02'!I42:O42,'02'!R42:W42)</f>
        <v>47</v>
      </c>
      <c r="I42" s="38">
        <f>SUM(R42,'02'!I42)</f>
        <v>30</v>
      </c>
      <c r="J42" s="38">
        <f>SUM(S42,'02'!J42,'02'!R42)</f>
        <v>14</v>
      </c>
      <c r="K42" s="38">
        <f>SUM(T42,'02'!K42,'02'!S42)</f>
        <v>0</v>
      </c>
      <c r="L42" s="38">
        <f>SUM(U42,'02'!L42,'02'!T42)</f>
        <v>3</v>
      </c>
      <c r="M42" s="38">
        <f>SUM(V42,'02'!M42,'02'!U42)</f>
        <v>0</v>
      </c>
      <c r="N42" s="38">
        <f>SUM(W42,'02'!N42,'02'!V42)</f>
        <v>0</v>
      </c>
      <c r="O42" s="38">
        <f>SUM(X42,'02'!O42,'02'!W42)</f>
        <v>0</v>
      </c>
      <c r="P42" s="39"/>
      <c r="Q42" s="35">
        <f t="shared" si="0"/>
        <v>45</v>
      </c>
      <c r="R42" s="42">
        <v>29</v>
      </c>
      <c r="S42" s="42">
        <v>13</v>
      </c>
      <c r="T42" s="42">
        <v>0</v>
      </c>
      <c r="U42" s="42">
        <v>3</v>
      </c>
      <c r="V42" s="42">
        <v>0</v>
      </c>
      <c r="W42" s="42">
        <v>0</v>
      </c>
      <c r="X42" s="42">
        <v>0</v>
      </c>
      <c r="Y42" s="41"/>
      <c r="Z42" s="36"/>
      <c r="AA42" s="36"/>
      <c r="AB42" s="75" t="s">
        <v>15</v>
      </c>
      <c r="AC42" s="75"/>
      <c r="AD42" s="75"/>
      <c r="AE42" s="10">
        <f t="shared" si="1"/>
        <v>0</v>
      </c>
      <c r="AF42" s="10">
        <f t="shared" si="2"/>
        <v>0</v>
      </c>
      <c r="AG42" s="10">
        <f>SUM('02'!I42:O42)-'02'!H42</f>
        <v>0</v>
      </c>
      <c r="AH42" s="10">
        <f>SUM('02'!R42:W42)-'02'!Q42</f>
        <v>0</v>
      </c>
      <c r="AI42" s="10">
        <f>SUM(Q42,'02'!H42,'02'!Q42)-'01'!H42</f>
        <v>0</v>
      </c>
      <c r="AJ42" s="10">
        <f>SUM(R42,'02'!I42)-'01'!I42</f>
        <v>0</v>
      </c>
      <c r="AK42" s="10">
        <f>SUM(S42,'02'!J42,'02'!R42)-'01'!J42</f>
        <v>0</v>
      </c>
      <c r="AL42" s="10">
        <f>SUM(T42,'02'!K42,'02'!S42)-'01'!K42</f>
        <v>0</v>
      </c>
      <c r="AM42" s="10">
        <f>SUM(U42,'02'!L42,'02'!T42)-'01'!L42</f>
        <v>0</v>
      </c>
      <c r="AN42" s="10">
        <f>SUM(V42,'02'!M42,'02'!U42)-'01'!M42</f>
        <v>0</v>
      </c>
      <c r="AO42" s="10">
        <f>SUM(W42,'02'!N42,'02'!V42)-'01'!N42</f>
        <v>0</v>
      </c>
      <c r="AP42" s="10">
        <f>SUM(X42,'02'!O42,'02'!W42)-'01'!O42</f>
        <v>0</v>
      </c>
    </row>
    <row r="43" spans="1:42" ht="12.75" customHeight="1">
      <c r="A43" s="12"/>
      <c r="B43" s="36"/>
      <c r="C43" s="36"/>
      <c r="D43" s="36"/>
      <c r="E43" s="85" t="s">
        <v>46</v>
      </c>
      <c r="F43" s="85"/>
      <c r="G43" s="97"/>
      <c r="H43" s="29">
        <f>SUM(R43:X43,'02'!I43:O43,'02'!R43:W43)</f>
        <v>42</v>
      </c>
      <c r="I43" s="38">
        <f>SUM(R43,'02'!I43)</f>
        <v>38</v>
      </c>
      <c r="J43" s="38">
        <f>SUM(S43,'02'!J43,'02'!R43)</f>
        <v>3</v>
      </c>
      <c r="K43" s="38">
        <f>SUM(T43,'02'!K43,'02'!S43)</f>
        <v>1</v>
      </c>
      <c r="L43" s="38">
        <f>SUM(U43,'02'!L43,'02'!T43)</f>
        <v>0</v>
      </c>
      <c r="M43" s="38">
        <f>SUM(V43,'02'!M43,'02'!U43)</f>
        <v>0</v>
      </c>
      <c r="N43" s="38">
        <f>SUM(W43,'02'!N43,'02'!V43)</f>
        <v>0</v>
      </c>
      <c r="O43" s="38">
        <f>SUM(X43,'02'!O43,'02'!W43)</f>
        <v>0</v>
      </c>
      <c r="P43" s="39"/>
      <c r="Q43" s="35">
        <f t="shared" si="0"/>
        <v>36</v>
      </c>
      <c r="R43" s="42">
        <v>34</v>
      </c>
      <c r="S43" s="42">
        <v>2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1"/>
      <c r="Z43" s="36"/>
      <c r="AA43" s="36"/>
      <c r="AB43" s="85" t="s">
        <v>46</v>
      </c>
      <c r="AC43" s="85"/>
      <c r="AD43" s="85"/>
      <c r="AE43" s="10">
        <f t="shared" si="1"/>
        <v>0</v>
      </c>
      <c r="AF43" s="10">
        <f t="shared" si="2"/>
        <v>0</v>
      </c>
      <c r="AG43" s="10">
        <f>SUM('02'!I43:O43)-'02'!H43</f>
        <v>0</v>
      </c>
      <c r="AH43" s="10">
        <f>SUM('02'!R43:W43)-'02'!Q43</f>
        <v>0</v>
      </c>
      <c r="AI43" s="10">
        <f>SUM(Q43,'02'!H43,'02'!Q43)-'01'!H43</f>
        <v>0</v>
      </c>
      <c r="AJ43" s="10">
        <f>SUM(R43,'02'!I43)-'01'!I43</f>
        <v>0</v>
      </c>
      <c r="AK43" s="10">
        <f>SUM(S43,'02'!J43,'02'!R43)-'01'!J43</f>
        <v>0</v>
      </c>
      <c r="AL43" s="10">
        <f>SUM(T43,'02'!K43,'02'!S43)-'01'!K43</f>
        <v>0</v>
      </c>
      <c r="AM43" s="10">
        <f>SUM(U43,'02'!L43,'02'!T43)-'01'!L43</f>
        <v>0</v>
      </c>
      <c r="AN43" s="10">
        <f>SUM(V43,'02'!M43,'02'!U43)-'01'!M43</f>
        <v>0</v>
      </c>
      <c r="AO43" s="10">
        <f>SUM(W43,'02'!N43,'02'!V43)-'01'!N43</f>
        <v>0</v>
      </c>
      <c r="AP43" s="10">
        <f>SUM(X43,'02'!O43,'02'!W43)-'01'!O43</f>
        <v>0</v>
      </c>
    </row>
    <row r="44" spans="1:42" ht="12.75" customHeight="1">
      <c r="A44" s="25"/>
      <c r="B44" s="36"/>
      <c r="C44" s="36"/>
      <c r="D44" s="75" t="s">
        <v>47</v>
      </c>
      <c r="E44" s="75"/>
      <c r="F44" s="75"/>
      <c r="G44" s="90"/>
      <c r="H44" s="29">
        <f>SUM(R44:X44,'02'!I44:O44,'02'!R44:W44)</f>
        <v>54</v>
      </c>
      <c r="I44" s="38">
        <f>SUM(R44,'02'!I44)</f>
        <v>11</v>
      </c>
      <c r="J44" s="38">
        <f>SUM(S44,'02'!J44,'02'!R44)</f>
        <v>25</v>
      </c>
      <c r="K44" s="38">
        <f>SUM(T44,'02'!K44,'02'!S44)</f>
        <v>10</v>
      </c>
      <c r="L44" s="38">
        <f>SUM(U44,'02'!L44,'02'!T44)</f>
        <v>6</v>
      </c>
      <c r="M44" s="38">
        <f>SUM(V44,'02'!M44,'02'!U44)</f>
        <v>1</v>
      </c>
      <c r="N44" s="38">
        <f>SUM(W44,'02'!N44,'02'!V44)</f>
        <v>1</v>
      </c>
      <c r="O44" s="38">
        <f>SUM(X44,'02'!O44,'02'!W44)</f>
        <v>0</v>
      </c>
      <c r="P44" s="39"/>
      <c r="Q44" s="35">
        <f t="shared" si="0"/>
        <v>54</v>
      </c>
      <c r="R44" s="42">
        <v>11</v>
      </c>
      <c r="S44" s="42">
        <v>25</v>
      </c>
      <c r="T44" s="42">
        <v>10</v>
      </c>
      <c r="U44" s="42">
        <v>6</v>
      </c>
      <c r="V44" s="42">
        <v>1</v>
      </c>
      <c r="W44" s="42">
        <v>1</v>
      </c>
      <c r="X44" s="42">
        <v>0</v>
      </c>
      <c r="Y44" s="41"/>
      <c r="Z44" s="36"/>
      <c r="AA44" s="75" t="s">
        <v>45</v>
      </c>
      <c r="AB44" s="75"/>
      <c r="AC44" s="75"/>
      <c r="AD44" s="75"/>
      <c r="AE44" s="10">
        <f t="shared" si="1"/>
        <v>0</v>
      </c>
      <c r="AF44" s="10">
        <f t="shared" si="2"/>
        <v>0</v>
      </c>
      <c r="AG44" s="10">
        <f>SUM('02'!I44:O44)-'02'!H44</f>
        <v>0</v>
      </c>
      <c r="AH44" s="10">
        <f>SUM('02'!R44:W44)-'02'!Q44</f>
        <v>0</v>
      </c>
      <c r="AI44" s="10">
        <f>SUM(Q44,'02'!H44,'02'!Q44)-'01'!H44</f>
        <v>0</v>
      </c>
      <c r="AJ44" s="10">
        <f>SUM(R44,'02'!I44)-'01'!I44</f>
        <v>0</v>
      </c>
      <c r="AK44" s="10">
        <f>SUM(S44,'02'!J44,'02'!R44)-'01'!J44</f>
        <v>0</v>
      </c>
      <c r="AL44" s="10">
        <f>SUM(T44,'02'!K44,'02'!S44)-'01'!K44</f>
        <v>0</v>
      </c>
      <c r="AM44" s="10">
        <f>SUM(U44,'02'!L44,'02'!T44)-'01'!L44</f>
        <v>0</v>
      </c>
      <c r="AN44" s="10">
        <f>SUM(V44,'02'!M44,'02'!U44)-'01'!M44</f>
        <v>0</v>
      </c>
      <c r="AO44" s="10">
        <f>SUM(W44,'02'!N44,'02'!V44)-'01'!N44</f>
        <v>0</v>
      </c>
      <c r="AP44" s="10">
        <f>SUM(X44,'02'!O44,'02'!W44)-'01'!O44</f>
        <v>0</v>
      </c>
    </row>
    <row r="45" spans="1:42" s="3" customFormat="1" ht="12.75" customHeight="1">
      <c r="A45" s="12"/>
      <c r="B45" s="36"/>
      <c r="C45" s="36"/>
      <c r="D45" s="36"/>
      <c r="E45" s="86" t="s">
        <v>48</v>
      </c>
      <c r="F45" s="86"/>
      <c r="G45" s="37" t="s">
        <v>16</v>
      </c>
      <c r="H45" s="29">
        <f>SUM(R45:X45,'02'!I45:O45,'02'!R45:W45)</f>
        <v>44</v>
      </c>
      <c r="I45" s="38">
        <f>SUM(R45,'02'!I45)</f>
        <v>4</v>
      </c>
      <c r="J45" s="38">
        <f>SUM(S45,'02'!J45,'02'!R45)</f>
        <v>24</v>
      </c>
      <c r="K45" s="38">
        <f>SUM(T45,'02'!K45,'02'!S45)</f>
        <v>10</v>
      </c>
      <c r="L45" s="38">
        <f>SUM(U45,'02'!L45,'02'!T45)</f>
        <v>5</v>
      </c>
      <c r="M45" s="38">
        <f>SUM(V45,'02'!M45,'02'!U45)</f>
        <v>1</v>
      </c>
      <c r="N45" s="38">
        <f>SUM(W45,'02'!N45,'02'!V45)</f>
        <v>0</v>
      </c>
      <c r="O45" s="38">
        <f>SUM(X45,'02'!O45,'02'!W45)</f>
        <v>0</v>
      </c>
      <c r="P45" s="39"/>
      <c r="Q45" s="35">
        <f t="shared" si="0"/>
        <v>44</v>
      </c>
      <c r="R45" s="42">
        <v>4</v>
      </c>
      <c r="S45" s="42">
        <v>24</v>
      </c>
      <c r="T45" s="42">
        <v>10</v>
      </c>
      <c r="U45" s="42">
        <v>5</v>
      </c>
      <c r="V45" s="42">
        <v>1</v>
      </c>
      <c r="W45" s="42">
        <v>0</v>
      </c>
      <c r="X45" s="42">
        <v>0</v>
      </c>
      <c r="Y45" s="41"/>
      <c r="Z45" s="36"/>
      <c r="AA45" s="36"/>
      <c r="AB45" s="86" t="s">
        <v>33</v>
      </c>
      <c r="AC45" s="86"/>
      <c r="AD45" s="36" t="s">
        <v>16</v>
      </c>
      <c r="AE45" s="10">
        <f t="shared" si="1"/>
        <v>0</v>
      </c>
      <c r="AF45" s="10">
        <f t="shared" si="2"/>
        <v>0</v>
      </c>
      <c r="AG45" s="10">
        <f>SUM('02'!I45:O45)-'02'!H45</f>
        <v>0</v>
      </c>
      <c r="AH45" s="10">
        <f>SUM('02'!R45:W45)-'02'!Q45</f>
        <v>0</v>
      </c>
      <c r="AI45" s="10">
        <f>SUM(Q45,'02'!H45,'02'!Q45)-'01'!H45</f>
        <v>0</v>
      </c>
      <c r="AJ45" s="10">
        <f>SUM(R45,'02'!I45)-'01'!I45</f>
        <v>0</v>
      </c>
      <c r="AK45" s="10">
        <f>SUM(S45,'02'!J45,'02'!R45)-'01'!J45</f>
        <v>0</v>
      </c>
      <c r="AL45" s="10">
        <f>SUM(T45,'02'!K45,'02'!S45)-'01'!K45</f>
        <v>0</v>
      </c>
      <c r="AM45" s="10">
        <f>SUM(U45,'02'!L45,'02'!T45)-'01'!L45</f>
        <v>0</v>
      </c>
      <c r="AN45" s="10">
        <f>SUM(V45,'02'!M45,'02'!U45)-'01'!M45</f>
        <v>0</v>
      </c>
      <c r="AO45" s="10">
        <f>SUM(W45,'02'!N45,'02'!V45)-'01'!N45</f>
        <v>0</v>
      </c>
      <c r="AP45" s="10">
        <f>SUM(X45,'02'!O45,'02'!W45)-'01'!O45</f>
        <v>0</v>
      </c>
    </row>
    <row r="46" spans="1:42" ht="12.75" customHeight="1">
      <c r="A46" s="12"/>
      <c r="B46" s="36"/>
      <c r="C46" s="36"/>
      <c r="D46" s="75" t="s">
        <v>23</v>
      </c>
      <c r="E46" s="75"/>
      <c r="F46" s="75"/>
      <c r="G46" s="90"/>
      <c r="H46" s="29">
        <f>SUM(R46:X46,'02'!I46:O46,'02'!R46:W46)</f>
        <v>0</v>
      </c>
      <c r="I46" s="38">
        <f>SUM(R46,'02'!I46)</f>
        <v>0</v>
      </c>
      <c r="J46" s="38">
        <f>SUM(S46,'02'!J46,'02'!R46)</f>
        <v>0</v>
      </c>
      <c r="K46" s="38">
        <f>SUM(T46,'02'!K46,'02'!S46)</f>
        <v>0</v>
      </c>
      <c r="L46" s="38">
        <f>SUM(U46,'02'!L46,'02'!T46)</f>
        <v>0</v>
      </c>
      <c r="M46" s="38">
        <f>SUM(V46,'02'!M46,'02'!U46)</f>
        <v>0</v>
      </c>
      <c r="N46" s="38">
        <f>SUM(W46,'02'!N46,'02'!V46)</f>
        <v>0</v>
      </c>
      <c r="O46" s="38">
        <f>SUM(X46,'02'!O46,'02'!W46)</f>
        <v>0</v>
      </c>
      <c r="P46" s="39"/>
      <c r="Q46" s="35">
        <f t="shared" si="0"/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1"/>
      <c r="Z46" s="36"/>
      <c r="AA46" s="75" t="s">
        <v>23</v>
      </c>
      <c r="AB46" s="75"/>
      <c r="AC46" s="75"/>
      <c r="AD46" s="75"/>
      <c r="AE46" s="10">
        <f t="shared" si="1"/>
        <v>0</v>
      </c>
      <c r="AF46" s="10">
        <f t="shared" si="2"/>
        <v>0</v>
      </c>
      <c r="AG46" s="10">
        <f>SUM('02'!I46:O46)-'02'!H46</f>
        <v>0</v>
      </c>
      <c r="AH46" s="10">
        <f>SUM('02'!R46:W46)-'02'!Q46</f>
        <v>0</v>
      </c>
      <c r="AI46" s="10">
        <f>SUM(Q46,'02'!H46,'02'!Q46)-'01'!H46</f>
        <v>0</v>
      </c>
      <c r="AJ46" s="10">
        <f>SUM(R46,'02'!I46)-'01'!I46</f>
        <v>0</v>
      </c>
      <c r="AK46" s="10">
        <f>SUM(S46,'02'!J46,'02'!R46)-'01'!J46</f>
        <v>0</v>
      </c>
      <c r="AL46" s="10">
        <f>SUM(T46,'02'!K46,'02'!S46)-'01'!K46</f>
        <v>0</v>
      </c>
      <c r="AM46" s="10">
        <f>SUM(U46,'02'!L46,'02'!T46)-'01'!L46</f>
        <v>0</v>
      </c>
      <c r="AN46" s="10">
        <f>SUM(V46,'02'!M46,'02'!U46)-'01'!M46</f>
        <v>0</v>
      </c>
      <c r="AO46" s="10">
        <f>SUM(W46,'02'!N46,'02'!V46)-'01'!N46</f>
        <v>0</v>
      </c>
      <c r="AP46" s="10">
        <f>SUM(X46,'02'!O46,'02'!W46)-'01'!O46</f>
        <v>0</v>
      </c>
    </row>
    <row r="47" spans="1:42" ht="12.75" customHeight="1">
      <c r="A47" s="12"/>
      <c r="B47" s="36"/>
      <c r="C47" s="36"/>
      <c r="D47" s="75" t="s">
        <v>50</v>
      </c>
      <c r="E47" s="75"/>
      <c r="F47" s="75"/>
      <c r="G47" s="90"/>
      <c r="H47" s="29">
        <f>SUM(R47:X47,'02'!I47:O47,'02'!R47:W47)</f>
        <v>21</v>
      </c>
      <c r="I47" s="38">
        <f>SUM(R47,'02'!I47)</f>
        <v>12</v>
      </c>
      <c r="J47" s="38">
        <f>SUM(S47,'02'!J47,'02'!R47)</f>
        <v>6</v>
      </c>
      <c r="K47" s="38">
        <f>SUM(T47,'02'!K47,'02'!S47)</f>
        <v>1</v>
      </c>
      <c r="L47" s="38">
        <f>SUM(U47,'02'!L47,'02'!T47)</f>
        <v>0</v>
      </c>
      <c r="M47" s="38">
        <f>SUM(V47,'02'!M47,'02'!U47)</f>
        <v>1</v>
      </c>
      <c r="N47" s="38">
        <f>SUM(W47,'02'!N47,'02'!V47)</f>
        <v>0</v>
      </c>
      <c r="O47" s="38">
        <f>SUM(X47,'02'!O47,'02'!W47)</f>
        <v>1</v>
      </c>
      <c r="P47" s="39"/>
      <c r="Q47" s="35">
        <f t="shared" si="0"/>
        <v>21</v>
      </c>
      <c r="R47" s="42">
        <v>12</v>
      </c>
      <c r="S47" s="42">
        <v>6</v>
      </c>
      <c r="T47" s="42">
        <v>1</v>
      </c>
      <c r="U47" s="42">
        <v>0</v>
      </c>
      <c r="V47" s="42">
        <v>1</v>
      </c>
      <c r="W47" s="42">
        <v>0</v>
      </c>
      <c r="X47" s="42">
        <v>1</v>
      </c>
      <c r="Y47" s="41"/>
      <c r="Z47" s="36"/>
      <c r="AA47" s="75" t="s">
        <v>50</v>
      </c>
      <c r="AB47" s="75"/>
      <c r="AC47" s="75"/>
      <c r="AD47" s="75"/>
      <c r="AE47" s="10">
        <f t="shared" si="1"/>
        <v>0</v>
      </c>
      <c r="AF47" s="10">
        <f t="shared" si="2"/>
        <v>0</v>
      </c>
      <c r="AG47" s="10">
        <f>SUM('02'!I47:O47)-'02'!H47</f>
        <v>0</v>
      </c>
      <c r="AH47" s="10">
        <f>SUM('02'!R47:W47)-'02'!Q47</f>
        <v>0</v>
      </c>
      <c r="AI47" s="10">
        <f>SUM(Q47,'02'!H47,'02'!Q47)-'01'!H47</f>
        <v>0</v>
      </c>
      <c r="AJ47" s="10">
        <f>SUM(R47,'02'!I47)-'01'!I47</f>
        <v>0</v>
      </c>
      <c r="AK47" s="10">
        <f>SUM(S47,'02'!J47,'02'!R47)-'01'!J47</f>
        <v>0</v>
      </c>
      <c r="AL47" s="10">
        <f>SUM(T47,'02'!K47,'02'!S47)-'01'!K47</f>
        <v>0</v>
      </c>
      <c r="AM47" s="10">
        <f>SUM(U47,'02'!L47,'02'!T47)-'01'!L47</f>
        <v>0</v>
      </c>
      <c r="AN47" s="10">
        <f>SUM(V47,'02'!M47,'02'!U47)-'01'!M47</f>
        <v>0</v>
      </c>
      <c r="AO47" s="10">
        <f>SUM(W47,'02'!N47,'02'!V47)-'01'!N47</f>
        <v>0</v>
      </c>
      <c r="AP47" s="10">
        <f>SUM(X47,'02'!O47,'02'!W47)-'01'!O47</f>
        <v>0</v>
      </c>
    </row>
    <row r="48" spans="1:42" ht="12.75" customHeight="1">
      <c r="A48" s="12"/>
      <c r="B48" s="34"/>
      <c r="C48" s="83" t="s">
        <v>51</v>
      </c>
      <c r="D48" s="83"/>
      <c r="E48" s="83"/>
      <c r="F48" s="83"/>
      <c r="G48" s="94"/>
      <c r="H48" s="29">
        <f>SUM(R48:X48,'02'!I48:O48,'02'!R48:W48)</f>
        <v>6302</v>
      </c>
      <c r="I48" s="29">
        <f>SUM(R48,'02'!I48)</f>
        <v>5790</v>
      </c>
      <c r="J48" s="29">
        <f>SUM(S48,'02'!J48,'02'!R48)</f>
        <v>193</v>
      </c>
      <c r="K48" s="29">
        <f>SUM(T48,'02'!K48,'02'!S48)</f>
        <v>95</v>
      </c>
      <c r="L48" s="29">
        <f>SUM(U48,'02'!L48,'02'!T48)</f>
        <v>91</v>
      </c>
      <c r="M48" s="29">
        <f>SUM(V48,'02'!M48,'02'!U48)</f>
        <v>35</v>
      </c>
      <c r="N48" s="29">
        <f>SUM(W48,'02'!N48,'02'!V48)</f>
        <v>51</v>
      </c>
      <c r="O48" s="29">
        <f>SUM(X48,'02'!O48,'02'!W48)</f>
        <v>47</v>
      </c>
      <c r="P48" s="31"/>
      <c r="Q48" s="35">
        <f t="shared" si="0"/>
        <v>5780</v>
      </c>
      <c r="R48" s="29">
        <v>5301</v>
      </c>
      <c r="S48" s="29">
        <v>175</v>
      </c>
      <c r="T48" s="29">
        <v>91</v>
      </c>
      <c r="U48" s="29">
        <v>85</v>
      </c>
      <c r="V48" s="29">
        <v>34</v>
      </c>
      <c r="W48" s="29">
        <v>51</v>
      </c>
      <c r="X48" s="29">
        <v>43</v>
      </c>
      <c r="Y48" s="33"/>
      <c r="Z48" s="83" t="s">
        <v>51</v>
      </c>
      <c r="AA48" s="83"/>
      <c r="AB48" s="83"/>
      <c r="AC48" s="83"/>
      <c r="AD48" s="83"/>
      <c r="AE48" s="10">
        <f t="shared" si="1"/>
        <v>0</v>
      </c>
      <c r="AF48" s="10">
        <f t="shared" si="2"/>
        <v>0</v>
      </c>
      <c r="AG48" s="10">
        <f>SUM('02'!I48:O48)-'02'!H48</f>
        <v>0</v>
      </c>
      <c r="AH48" s="10">
        <f>SUM('02'!R48:W48)-'02'!Q48</f>
        <v>0</v>
      </c>
      <c r="AI48" s="10">
        <f>SUM(Q48,'02'!H48,'02'!Q48)-'01'!H48</f>
        <v>0</v>
      </c>
      <c r="AJ48" s="10">
        <f>SUM(R48,'02'!I48)-'01'!I48</f>
        <v>0</v>
      </c>
      <c r="AK48" s="10">
        <f>SUM(S48,'02'!J48,'02'!R48)-'01'!J48</f>
        <v>0</v>
      </c>
      <c r="AL48" s="10">
        <f>SUM(T48,'02'!K48,'02'!S48)-'01'!K48</f>
        <v>0</v>
      </c>
      <c r="AM48" s="10">
        <f>SUM(U48,'02'!L48,'02'!T48)-'01'!L48</f>
        <v>0</v>
      </c>
      <c r="AN48" s="10">
        <f>SUM(V48,'02'!M48,'02'!U48)-'01'!M48</f>
        <v>0</v>
      </c>
      <c r="AO48" s="10">
        <f>SUM(W48,'02'!N48,'02'!V48)-'01'!N48</f>
        <v>0</v>
      </c>
      <c r="AP48" s="10">
        <f>SUM(X48,'02'!O48,'02'!W48)-'01'!O48</f>
        <v>0</v>
      </c>
    </row>
    <row r="49" spans="1:42" ht="12.75" customHeight="1">
      <c r="A49" s="25"/>
      <c r="B49" s="36"/>
      <c r="C49" s="36"/>
      <c r="D49" s="75" t="s">
        <v>52</v>
      </c>
      <c r="E49" s="75"/>
      <c r="F49" s="75"/>
      <c r="G49" s="90"/>
      <c r="H49" s="29">
        <f>SUM(R49:X49,'02'!I49:O49,'02'!R49:W49)</f>
        <v>335</v>
      </c>
      <c r="I49" s="38">
        <f>SUM(R49,'02'!I49)</f>
        <v>76</v>
      </c>
      <c r="J49" s="38">
        <f>SUM(S49,'02'!J49,'02'!R49)</f>
        <v>37</v>
      </c>
      <c r="K49" s="38">
        <f>SUM(T49,'02'!K49,'02'!S49)</f>
        <v>57</v>
      </c>
      <c r="L49" s="38">
        <f>SUM(U49,'02'!L49,'02'!T49)</f>
        <v>62</v>
      </c>
      <c r="M49" s="38">
        <f>SUM(V49,'02'!M49,'02'!U49)</f>
        <v>25</v>
      </c>
      <c r="N49" s="38">
        <f>SUM(W49,'02'!N49,'02'!V49)</f>
        <v>36</v>
      </c>
      <c r="O49" s="38">
        <f>SUM(X49,'02'!O49,'02'!W49)</f>
        <v>42</v>
      </c>
      <c r="P49" s="39"/>
      <c r="Q49" s="35">
        <f t="shared" si="0"/>
        <v>330</v>
      </c>
      <c r="R49" s="40">
        <v>76</v>
      </c>
      <c r="S49" s="40">
        <v>36</v>
      </c>
      <c r="T49" s="40">
        <v>56</v>
      </c>
      <c r="U49" s="40">
        <v>61</v>
      </c>
      <c r="V49" s="40">
        <v>25</v>
      </c>
      <c r="W49" s="40">
        <v>36</v>
      </c>
      <c r="X49" s="40">
        <v>40</v>
      </c>
      <c r="Y49" s="41"/>
      <c r="Z49" s="36"/>
      <c r="AA49" s="75" t="s">
        <v>49</v>
      </c>
      <c r="AB49" s="75"/>
      <c r="AC49" s="75"/>
      <c r="AD49" s="75"/>
      <c r="AE49" s="10">
        <f t="shared" si="1"/>
        <v>0</v>
      </c>
      <c r="AF49" s="10">
        <f t="shared" si="2"/>
        <v>0</v>
      </c>
      <c r="AG49" s="10">
        <f>SUM('02'!I49:O49)-'02'!H49</f>
        <v>0</v>
      </c>
      <c r="AH49" s="10">
        <f>SUM('02'!R49:W49)-'02'!Q49</f>
        <v>0</v>
      </c>
      <c r="AI49" s="10">
        <f>SUM(Q49,'02'!H49,'02'!Q49)-'01'!H49</f>
        <v>0</v>
      </c>
      <c r="AJ49" s="10">
        <f>SUM(R49,'02'!I49)-'01'!I49</f>
        <v>0</v>
      </c>
      <c r="AK49" s="10">
        <f>SUM(S49,'02'!J49,'02'!R49)-'01'!J49</f>
        <v>0</v>
      </c>
      <c r="AL49" s="10">
        <f>SUM(T49,'02'!K49,'02'!S49)-'01'!K49</f>
        <v>0</v>
      </c>
      <c r="AM49" s="10">
        <f>SUM(U49,'02'!L49,'02'!T49)-'01'!L49</f>
        <v>0</v>
      </c>
      <c r="AN49" s="10">
        <f>SUM(V49,'02'!M49,'02'!U49)-'01'!M49</f>
        <v>0</v>
      </c>
      <c r="AO49" s="10">
        <f>SUM(W49,'02'!N49,'02'!V49)-'01'!N49</f>
        <v>0</v>
      </c>
      <c r="AP49" s="10">
        <f>SUM(X49,'02'!O49,'02'!W49)-'01'!O49</f>
        <v>0</v>
      </c>
    </row>
    <row r="50" spans="1:42" s="3" customFormat="1" ht="12.75" customHeight="1">
      <c r="A50" s="12"/>
      <c r="B50" s="36"/>
      <c r="C50" s="36"/>
      <c r="D50" s="36"/>
      <c r="E50" s="85" t="s">
        <v>54</v>
      </c>
      <c r="F50" s="75"/>
      <c r="G50" s="90"/>
      <c r="H50" s="29">
        <f>SUM(R50:X50,'02'!I50:O50,'02'!R50:W50)</f>
        <v>157</v>
      </c>
      <c r="I50" s="38">
        <f>SUM(R50,'02'!I50)</f>
        <v>42</v>
      </c>
      <c r="J50" s="38">
        <f>SUM(S50,'02'!J50,'02'!R50)</f>
        <v>12</v>
      </c>
      <c r="K50" s="38">
        <f>SUM(T50,'02'!K50,'02'!S50)</f>
        <v>16</v>
      </c>
      <c r="L50" s="38">
        <f>SUM(U50,'02'!L50,'02'!T50)</f>
        <v>43</v>
      </c>
      <c r="M50" s="38">
        <f>SUM(V50,'02'!M50,'02'!U50)</f>
        <v>17</v>
      </c>
      <c r="N50" s="38">
        <f>SUM(W50,'02'!N50,'02'!V50)</f>
        <v>15</v>
      </c>
      <c r="O50" s="38">
        <f>SUM(X50,'02'!O50,'02'!W50)</f>
        <v>12</v>
      </c>
      <c r="P50" s="39"/>
      <c r="Q50" s="35">
        <f t="shared" si="0"/>
        <v>154</v>
      </c>
      <c r="R50" s="42">
        <v>42</v>
      </c>
      <c r="S50" s="42">
        <v>11</v>
      </c>
      <c r="T50" s="42">
        <v>15</v>
      </c>
      <c r="U50" s="42">
        <v>43</v>
      </c>
      <c r="V50" s="42">
        <v>17</v>
      </c>
      <c r="W50" s="42">
        <v>15</v>
      </c>
      <c r="X50" s="42">
        <v>11</v>
      </c>
      <c r="Y50" s="41"/>
      <c r="Z50" s="36"/>
      <c r="AA50" s="36"/>
      <c r="AB50" s="85" t="s">
        <v>73</v>
      </c>
      <c r="AC50" s="75"/>
      <c r="AD50" s="75"/>
      <c r="AE50" s="10">
        <f t="shared" si="1"/>
        <v>0</v>
      </c>
      <c r="AF50" s="10">
        <f t="shared" si="2"/>
        <v>0</v>
      </c>
      <c r="AG50" s="10">
        <f>SUM('02'!I50:O50)-'02'!H50</f>
        <v>0</v>
      </c>
      <c r="AH50" s="10">
        <f>SUM('02'!R50:W50)-'02'!Q50</f>
        <v>0</v>
      </c>
      <c r="AI50" s="10">
        <f>SUM(Q50,'02'!H50,'02'!Q50)-'01'!H50</f>
        <v>0</v>
      </c>
      <c r="AJ50" s="10">
        <f>SUM(R50,'02'!I50)-'01'!I50</f>
        <v>0</v>
      </c>
      <c r="AK50" s="10">
        <f>SUM(S50,'02'!J50,'02'!R50)-'01'!J50</f>
        <v>0</v>
      </c>
      <c r="AL50" s="10">
        <f>SUM(T50,'02'!K50,'02'!S50)-'01'!K50</f>
        <v>0</v>
      </c>
      <c r="AM50" s="10">
        <f>SUM(U50,'02'!L50,'02'!T50)-'01'!L50</f>
        <v>0</v>
      </c>
      <c r="AN50" s="10">
        <f>SUM(V50,'02'!M50,'02'!U50)-'01'!M50</f>
        <v>0</v>
      </c>
      <c r="AO50" s="10">
        <f>SUM(W50,'02'!N50,'02'!V50)-'01'!N50</f>
        <v>0</v>
      </c>
      <c r="AP50" s="10">
        <f>SUM(X50,'02'!O50,'02'!W50)-'01'!O50</f>
        <v>0</v>
      </c>
    </row>
    <row r="51" spans="1:42" ht="12.75" customHeight="1">
      <c r="A51" s="12"/>
      <c r="B51" s="36"/>
      <c r="C51" s="36"/>
      <c r="D51" s="36"/>
      <c r="E51" s="85" t="s">
        <v>56</v>
      </c>
      <c r="F51" s="75"/>
      <c r="G51" s="90"/>
      <c r="H51" s="29">
        <f>SUM(R51:X51,'02'!I51:O51,'02'!R51:W51)</f>
        <v>113</v>
      </c>
      <c r="I51" s="38">
        <f>SUM(R51,'02'!I51)</f>
        <v>13</v>
      </c>
      <c r="J51" s="38">
        <f>SUM(S51,'02'!J51,'02'!R51)</f>
        <v>7</v>
      </c>
      <c r="K51" s="38">
        <f>SUM(T51,'02'!K51,'02'!S51)</f>
        <v>37</v>
      </c>
      <c r="L51" s="38">
        <f>SUM(U51,'02'!L51,'02'!T51)</f>
        <v>18</v>
      </c>
      <c r="M51" s="38">
        <f>SUM(V51,'02'!M51,'02'!U51)</f>
        <v>6</v>
      </c>
      <c r="N51" s="38">
        <f>SUM(W51,'02'!N51,'02'!V51)</f>
        <v>13</v>
      </c>
      <c r="O51" s="38">
        <f>SUM(X51,'02'!O51,'02'!W51)</f>
        <v>19</v>
      </c>
      <c r="P51" s="39"/>
      <c r="Q51" s="35">
        <f t="shared" si="0"/>
        <v>111</v>
      </c>
      <c r="R51" s="42">
        <v>13</v>
      </c>
      <c r="S51" s="42">
        <v>7</v>
      </c>
      <c r="T51" s="42">
        <v>37</v>
      </c>
      <c r="U51" s="42">
        <v>17</v>
      </c>
      <c r="V51" s="42">
        <v>6</v>
      </c>
      <c r="W51" s="42">
        <v>13</v>
      </c>
      <c r="X51" s="42">
        <v>18</v>
      </c>
      <c r="Y51" s="41"/>
      <c r="Z51" s="36"/>
      <c r="AA51" s="36"/>
      <c r="AB51" s="85" t="s">
        <v>74</v>
      </c>
      <c r="AC51" s="75"/>
      <c r="AD51" s="75"/>
      <c r="AE51" s="10">
        <f t="shared" si="1"/>
        <v>0</v>
      </c>
      <c r="AF51" s="10">
        <f t="shared" si="2"/>
        <v>0</v>
      </c>
      <c r="AG51" s="10">
        <f>SUM('02'!I51:O51)-'02'!H51</f>
        <v>0</v>
      </c>
      <c r="AH51" s="10">
        <f>SUM('02'!R51:W51)-'02'!Q51</f>
        <v>0</v>
      </c>
      <c r="AI51" s="10">
        <f>SUM(Q51,'02'!H51,'02'!Q51)-'01'!H51</f>
        <v>0</v>
      </c>
      <c r="AJ51" s="10">
        <f>SUM(R51,'02'!I51)-'01'!I51</f>
        <v>0</v>
      </c>
      <c r="AK51" s="10">
        <f>SUM(S51,'02'!J51,'02'!R51)-'01'!J51</f>
        <v>0</v>
      </c>
      <c r="AL51" s="10">
        <f>SUM(T51,'02'!K51,'02'!S51)-'01'!K51</f>
        <v>0</v>
      </c>
      <c r="AM51" s="10">
        <f>SUM(U51,'02'!L51,'02'!T51)-'01'!L51</f>
        <v>0</v>
      </c>
      <c r="AN51" s="10">
        <f>SUM(V51,'02'!M51,'02'!U51)-'01'!M51</f>
        <v>0</v>
      </c>
      <c r="AO51" s="10">
        <f>SUM(W51,'02'!N51,'02'!V51)-'01'!N51</f>
        <v>0</v>
      </c>
      <c r="AP51" s="10">
        <f>SUM(X51,'02'!O51,'02'!W51)-'01'!O51</f>
        <v>0</v>
      </c>
    </row>
    <row r="52" spans="1:42" ht="12.75" customHeight="1">
      <c r="A52" s="12"/>
      <c r="B52" s="36"/>
      <c r="C52" s="36"/>
      <c r="D52" s="36"/>
      <c r="E52" s="85" t="s">
        <v>24</v>
      </c>
      <c r="F52" s="75"/>
      <c r="G52" s="90"/>
      <c r="H52" s="29">
        <f>SUM(R52:X52,'02'!I52:O52,'02'!R52:W52)</f>
        <v>65</v>
      </c>
      <c r="I52" s="38">
        <f>SUM(R52,'02'!I52)</f>
        <v>21</v>
      </c>
      <c r="J52" s="38">
        <f>SUM(S52,'02'!J52,'02'!R52)</f>
        <v>18</v>
      </c>
      <c r="K52" s="38">
        <f>SUM(T52,'02'!K52,'02'!S52)</f>
        <v>4</v>
      </c>
      <c r="L52" s="38">
        <f>SUM(U52,'02'!L52,'02'!T52)</f>
        <v>1</v>
      </c>
      <c r="M52" s="38">
        <f>SUM(V52,'02'!M52,'02'!U52)</f>
        <v>2</v>
      </c>
      <c r="N52" s="38">
        <f>SUM(W52,'02'!N52,'02'!V52)</f>
        <v>8</v>
      </c>
      <c r="O52" s="38">
        <f>SUM(X52,'02'!O52,'02'!W52)</f>
        <v>11</v>
      </c>
      <c r="P52" s="39"/>
      <c r="Q52" s="35">
        <f t="shared" si="0"/>
        <v>65</v>
      </c>
      <c r="R52" s="42">
        <v>21</v>
      </c>
      <c r="S52" s="42">
        <v>18</v>
      </c>
      <c r="T52" s="42">
        <v>4</v>
      </c>
      <c r="U52" s="42">
        <v>1</v>
      </c>
      <c r="V52" s="42">
        <v>2</v>
      </c>
      <c r="W52" s="42">
        <v>8</v>
      </c>
      <c r="X52" s="42">
        <v>11</v>
      </c>
      <c r="Y52" s="41"/>
      <c r="Z52" s="36"/>
      <c r="AA52" s="36"/>
      <c r="AB52" s="85" t="s">
        <v>24</v>
      </c>
      <c r="AC52" s="75"/>
      <c r="AD52" s="75"/>
      <c r="AE52" s="10">
        <f t="shared" si="1"/>
        <v>0</v>
      </c>
      <c r="AF52" s="10">
        <f t="shared" si="2"/>
        <v>0</v>
      </c>
      <c r="AG52" s="10">
        <f>SUM('02'!I52:O52)-'02'!H52</f>
        <v>0</v>
      </c>
      <c r="AH52" s="10">
        <f>SUM('02'!R52:W52)-'02'!Q52</f>
        <v>0</v>
      </c>
      <c r="AI52" s="10">
        <f>SUM(Q52,'02'!H52,'02'!Q52)-'01'!H52</f>
        <v>0</v>
      </c>
      <c r="AJ52" s="10">
        <f>SUM(R52,'02'!I52)-'01'!I52</f>
        <v>0</v>
      </c>
      <c r="AK52" s="10">
        <f>SUM(S52,'02'!J52,'02'!R52)-'01'!J52</f>
        <v>0</v>
      </c>
      <c r="AL52" s="10">
        <f>SUM(T52,'02'!K52,'02'!S52)-'01'!K52</f>
        <v>0</v>
      </c>
      <c r="AM52" s="10">
        <f>SUM(U52,'02'!L52,'02'!T52)-'01'!L52</f>
        <v>0</v>
      </c>
      <c r="AN52" s="10">
        <f>SUM(V52,'02'!M52,'02'!U52)-'01'!M52</f>
        <v>0</v>
      </c>
      <c r="AO52" s="10">
        <f>SUM(W52,'02'!N52,'02'!V52)-'01'!N52</f>
        <v>0</v>
      </c>
      <c r="AP52" s="10">
        <f>SUM(X52,'02'!O52,'02'!W52)-'01'!O52</f>
        <v>0</v>
      </c>
    </row>
    <row r="53" spans="1:42" ht="12.75" customHeight="1">
      <c r="A53" s="12"/>
      <c r="B53" s="36"/>
      <c r="C53" s="36"/>
      <c r="D53" s="75" t="s">
        <v>60</v>
      </c>
      <c r="E53" s="75"/>
      <c r="F53" s="75"/>
      <c r="G53" s="90"/>
      <c r="H53" s="29">
        <f>SUM(R53:X53,'02'!I53:O53,'02'!R53:W53)</f>
        <v>5967</v>
      </c>
      <c r="I53" s="38">
        <f>SUM(R53,'02'!I53)</f>
        <v>5714</v>
      </c>
      <c r="J53" s="38">
        <f>SUM(S53,'02'!J53,'02'!R53)</f>
        <v>156</v>
      </c>
      <c r="K53" s="38">
        <f>SUM(T53,'02'!K53,'02'!S53)</f>
        <v>38</v>
      </c>
      <c r="L53" s="38">
        <f>SUM(U53,'02'!L53,'02'!T53)</f>
        <v>29</v>
      </c>
      <c r="M53" s="38">
        <f>SUM(V53,'02'!M53,'02'!U53)</f>
        <v>10</v>
      </c>
      <c r="N53" s="38">
        <f>SUM(W53,'02'!N53,'02'!V53)</f>
        <v>15</v>
      </c>
      <c r="O53" s="38">
        <f>SUM(X53,'02'!O53,'02'!W53)</f>
        <v>5</v>
      </c>
      <c r="P53" s="39"/>
      <c r="Q53" s="35">
        <f t="shared" si="0"/>
        <v>5450</v>
      </c>
      <c r="R53" s="42">
        <v>5225</v>
      </c>
      <c r="S53" s="42">
        <v>139</v>
      </c>
      <c r="T53" s="42">
        <v>35</v>
      </c>
      <c r="U53" s="42">
        <v>24</v>
      </c>
      <c r="V53" s="42">
        <v>9</v>
      </c>
      <c r="W53" s="42">
        <v>15</v>
      </c>
      <c r="X53" s="42">
        <v>3</v>
      </c>
      <c r="Y53" s="41"/>
      <c r="Z53" s="36"/>
      <c r="AA53" s="75" t="s">
        <v>60</v>
      </c>
      <c r="AB53" s="75"/>
      <c r="AC53" s="75"/>
      <c r="AD53" s="75"/>
      <c r="AE53" s="10">
        <f t="shared" si="1"/>
        <v>0</v>
      </c>
      <c r="AF53" s="10">
        <f t="shared" si="2"/>
        <v>0</v>
      </c>
      <c r="AG53" s="10">
        <f>SUM('02'!I53:O53)-'02'!H53</f>
        <v>0</v>
      </c>
      <c r="AH53" s="10">
        <f>SUM('02'!R53:W53)-'02'!Q53</f>
        <v>0</v>
      </c>
      <c r="AI53" s="10">
        <f>SUM(Q53,'02'!H53,'02'!Q53)-'01'!H53</f>
        <v>0</v>
      </c>
      <c r="AJ53" s="10">
        <f>SUM(R53,'02'!I53)-'01'!I53</f>
        <v>0</v>
      </c>
      <c r="AK53" s="10">
        <f>SUM(S53,'02'!J53,'02'!R53)-'01'!J53</f>
        <v>0</v>
      </c>
      <c r="AL53" s="10">
        <f>SUM(T53,'02'!K53,'02'!S53)-'01'!K53</f>
        <v>0</v>
      </c>
      <c r="AM53" s="10">
        <f>SUM(U53,'02'!L53,'02'!T53)-'01'!L53</f>
        <v>0</v>
      </c>
      <c r="AN53" s="10">
        <f>SUM(V53,'02'!M53,'02'!U53)-'01'!M53</f>
        <v>0</v>
      </c>
      <c r="AO53" s="10">
        <f>SUM(W53,'02'!N53,'02'!V53)-'01'!N53</f>
        <v>0</v>
      </c>
      <c r="AP53" s="10">
        <f>SUM(X53,'02'!O53,'02'!W53)-'01'!O53</f>
        <v>0</v>
      </c>
    </row>
    <row r="54" spans="1:42" ht="12.75" customHeight="1">
      <c r="A54" s="12"/>
      <c r="B54" s="27"/>
      <c r="C54" s="27"/>
      <c r="D54" s="27"/>
      <c r="E54" s="86" t="s">
        <v>61</v>
      </c>
      <c r="F54" s="86"/>
      <c r="G54" s="37" t="s">
        <v>17</v>
      </c>
      <c r="H54" s="29">
        <f>SUM(R54:X54,'02'!I54:O54,'02'!R54:W54)</f>
        <v>3396</v>
      </c>
      <c r="I54" s="38">
        <f>SUM(R54,'02'!I54)</f>
        <v>3355</v>
      </c>
      <c r="J54" s="38">
        <f>SUM(S54,'02'!J54,'02'!R54)</f>
        <v>26</v>
      </c>
      <c r="K54" s="38">
        <f>SUM(T54,'02'!K54,'02'!S54)</f>
        <v>7</v>
      </c>
      <c r="L54" s="38">
        <f>SUM(U54,'02'!L54,'02'!T54)</f>
        <v>6</v>
      </c>
      <c r="M54" s="38">
        <f>SUM(V54,'02'!M54,'02'!U54)</f>
        <v>2</v>
      </c>
      <c r="N54" s="38">
        <f>SUM(W54,'02'!N54,'02'!V54)</f>
        <v>0</v>
      </c>
      <c r="O54" s="38">
        <f>SUM(X54,'02'!O54,'02'!W54)</f>
        <v>0</v>
      </c>
      <c r="P54" s="39"/>
      <c r="Q54" s="35">
        <f t="shared" si="0"/>
        <v>3005</v>
      </c>
      <c r="R54" s="42">
        <v>2981</v>
      </c>
      <c r="S54" s="42">
        <v>17</v>
      </c>
      <c r="T54" s="42">
        <v>5</v>
      </c>
      <c r="U54" s="42">
        <v>1</v>
      </c>
      <c r="V54" s="42">
        <v>1</v>
      </c>
      <c r="W54" s="42">
        <v>0</v>
      </c>
      <c r="X54" s="42">
        <v>0</v>
      </c>
      <c r="Y54" s="43"/>
      <c r="Z54" s="27"/>
      <c r="AA54" s="27"/>
      <c r="AB54" s="86" t="s">
        <v>59</v>
      </c>
      <c r="AC54" s="86"/>
      <c r="AD54" s="36" t="s">
        <v>17</v>
      </c>
      <c r="AE54" s="10">
        <f t="shared" si="1"/>
        <v>0</v>
      </c>
      <c r="AF54" s="10">
        <f t="shared" si="2"/>
        <v>0</v>
      </c>
      <c r="AG54" s="10">
        <f>SUM('02'!I54:O54)-'02'!H54</f>
        <v>0</v>
      </c>
      <c r="AH54" s="10">
        <f>SUM('02'!R54:W54)-'02'!Q54</f>
        <v>0</v>
      </c>
      <c r="AI54" s="10">
        <f>SUM(Q54,'02'!H54,'02'!Q54)-'01'!H54</f>
        <v>0</v>
      </c>
      <c r="AJ54" s="10">
        <f>SUM(R54,'02'!I54)-'01'!I54</f>
        <v>0</v>
      </c>
      <c r="AK54" s="10">
        <f>SUM(S54,'02'!J54,'02'!R54)-'01'!J54</f>
        <v>0</v>
      </c>
      <c r="AL54" s="10">
        <f>SUM(T54,'02'!K54,'02'!S54)-'01'!K54</f>
        <v>0</v>
      </c>
      <c r="AM54" s="10">
        <f>SUM(U54,'02'!L54,'02'!T54)-'01'!L54</f>
        <v>0</v>
      </c>
      <c r="AN54" s="10">
        <f>SUM(V54,'02'!M54,'02'!U54)-'01'!M54</f>
        <v>0</v>
      </c>
      <c r="AO54" s="10">
        <f>SUM(W54,'02'!N54,'02'!V54)-'01'!N54</f>
        <v>0</v>
      </c>
      <c r="AP54" s="10">
        <f>SUM(X54,'02'!O54,'02'!W54)-'01'!O54</f>
        <v>0</v>
      </c>
    </row>
    <row r="55" spans="1:42" ht="12.75" customHeight="1">
      <c r="A55" s="12"/>
      <c r="B55" s="27"/>
      <c r="C55" s="27"/>
      <c r="D55" s="27"/>
      <c r="E55" s="93" t="s">
        <v>53</v>
      </c>
      <c r="F55" s="93"/>
      <c r="G55" s="37" t="s">
        <v>18</v>
      </c>
      <c r="H55" s="29">
        <f>SUM(R55:X55,'02'!I55:O55,'02'!R55:W55)</f>
        <v>1803</v>
      </c>
      <c r="I55" s="38">
        <f>SUM(R55,'02'!I55)</f>
        <v>1741</v>
      </c>
      <c r="J55" s="38">
        <f>SUM(S55,'02'!J55,'02'!R55)</f>
        <v>46</v>
      </c>
      <c r="K55" s="38">
        <f>SUM(T55,'02'!K55,'02'!S55)</f>
        <v>2</v>
      </c>
      <c r="L55" s="38">
        <f>SUM(U55,'02'!L55,'02'!T55)</f>
        <v>5</v>
      </c>
      <c r="M55" s="38">
        <f>SUM(V55,'02'!M55,'02'!U55)</f>
        <v>1</v>
      </c>
      <c r="N55" s="38">
        <f>SUM(W55,'02'!N55,'02'!V55)</f>
        <v>4</v>
      </c>
      <c r="O55" s="38">
        <f>SUM(X55,'02'!O55,'02'!W55)</f>
        <v>4</v>
      </c>
      <c r="P55" s="39"/>
      <c r="Q55" s="35">
        <f t="shared" si="0"/>
        <v>1702</v>
      </c>
      <c r="R55" s="42">
        <v>1650</v>
      </c>
      <c r="S55" s="42">
        <v>39</v>
      </c>
      <c r="T55" s="42">
        <v>1</v>
      </c>
      <c r="U55" s="42">
        <v>5</v>
      </c>
      <c r="V55" s="42">
        <v>1</v>
      </c>
      <c r="W55" s="42">
        <v>4</v>
      </c>
      <c r="X55" s="42">
        <v>2</v>
      </c>
      <c r="Y55" s="43"/>
      <c r="Z55" s="27"/>
      <c r="AA55" s="27"/>
      <c r="AB55" s="93" t="s">
        <v>53</v>
      </c>
      <c r="AC55" s="93"/>
      <c r="AD55" s="36" t="s">
        <v>18</v>
      </c>
      <c r="AE55" s="10">
        <f t="shared" si="1"/>
        <v>0</v>
      </c>
      <c r="AF55" s="10">
        <f t="shared" si="2"/>
        <v>0</v>
      </c>
      <c r="AG55" s="10">
        <f>SUM('02'!I55:O55)-'02'!H55</f>
        <v>0</v>
      </c>
      <c r="AH55" s="10">
        <f>SUM('02'!R55:W55)-'02'!Q55</f>
        <v>0</v>
      </c>
      <c r="AI55" s="10">
        <f>SUM(Q55,'02'!H55,'02'!Q55)-'01'!H55</f>
        <v>0</v>
      </c>
      <c r="AJ55" s="10">
        <f>SUM(R55,'02'!I55)-'01'!I55</f>
        <v>0</v>
      </c>
      <c r="AK55" s="10">
        <f>SUM(S55,'02'!J55,'02'!R55)-'01'!J55</f>
        <v>0</v>
      </c>
      <c r="AL55" s="10">
        <f>SUM(T55,'02'!K55,'02'!S55)-'01'!K55</f>
        <v>0</v>
      </c>
      <c r="AM55" s="10">
        <f>SUM(U55,'02'!L55,'02'!T55)-'01'!L55</f>
        <v>0</v>
      </c>
      <c r="AN55" s="10">
        <f>SUM(V55,'02'!M55,'02'!U55)-'01'!M55</f>
        <v>0</v>
      </c>
      <c r="AO55" s="10">
        <f>SUM(W55,'02'!N55,'02'!V55)-'01'!N55</f>
        <v>0</v>
      </c>
      <c r="AP55" s="10">
        <f>SUM(X55,'02'!O55,'02'!W55)-'01'!O55</f>
        <v>0</v>
      </c>
    </row>
    <row r="56" spans="1:42" ht="12.75" customHeight="1">
      <c r="A56" s="12"/>
      <c r="B56" s="44"/>
      <c r="C56" s="83" t="s">
        <v>55</v>
      </c>
      <c r="D56" s="83"/>
      <c r="E56" s="83"/>
      <c r="F56" s="83"/>
      <c r="G56" s="94"/>
      <c r="H56" s="29">
        <f>SUM(R56:X56,'02'!I56:O56,'02'!R56:W56)</f>
        <v>88190</v>
      </c>
      <c r="I56" s="29">
        <f>SUM(R56,'02'!I56)</f>
        <v>81821</v>
      </c>
      <c r="J56" s="29">
        <f>SUM(S56,'02'!J56,'02'!R56)</f>
        <v>4035</v>
      </c>
      <c r="K56" s="29">
        <f>SUM(T56,'02'!K56,'02'!S56)</f>
        <v>1160</v>
      </c>
      <c r="L56" s="29">
        <f>SUM(U56,'02'!L56,'02'!T56)</f>
        <v>689</v>
      </c>
      <c r="M56" s="29">
        <f>SUM(V56,'02'!M56,'02'!U56)</f>
        <v>236</v>
      </c>
      <c r="N56" s="29">
        <f>SUM(W56,'02'!N56,'02'!V56)</f>
        <v>210</v>
      </c>
      <c r="O56" s="29">
        <f>SUM(X56,'02'!O56,'02'!W56)</f>
        <v>39</v>
      </c>
      <c r="P56" s="31"/>
      <c r="Q56" s="35">
        <f t="shared" si="0"/>
        <v>64842</v>
      </c>
      <c r="R56" s="45">
        <v>62425</v>
      </c>
      <c r="S56" s="45">
        <v>1491</v>
      </c>
      <c r="T56" s="45">
        <v>455</v>
      </c>
      <c r="U56" s="45">
        <v>288</v>
      </c>
      <c r="V56" s="45">
        <v>77</v>
      </c>
      <c r="W56" s="45">
        <v>78</v>
      </c>
      <c r="X56" s="45">
        <v>28</v>
      </c>
      <c r="Y56" s="46"/>
      <c r="Z56" s="83" t="s">
        <v>55</v>
      </c>
      <c r="AA56" s="83"/>
      <c r="AB56" s="83"/>
      <c r="AC56" s="83"/>
      <c r="AD56" s="83"/>
      <c r="AE56" s="10">
        <f t="shared" si="1"/>
        <v>0</v>
      </c>
      <c r="AF56" s="10">
        <f t="shared" si="2"/>
        <v>0</v>
      </c>
      <c r="AG56" s="10">
        <f>SUM('02'!I56:O56)-'02'!H56</f>
        <v>0</v>
      </c>
      <c r="AH56" s="10">
        <f>SUM('02'!R56:W56)-'02'!Q56</f>
        <v>0</v>
      </c>
      <c r="AI56" s="10">
        <f>SUM(Q56,'02'!H56,'02'!Q56)-'01'!H56</f>
        <v>0</v>
      </c>
      <c r="AJ56" s="10">
        <f>SUM(R56,'02'!I56)-'01'!I56</f>
        <v>0</v>
      </c>
      <c r="AK56" s="10">
        <f>SUM(S56,'02'!J56,'02'!R56)-'01'!J56</f>
        <v>0</v>
      </c>
      <c r="AL56" s="10">
        <f>SUM(T56,'02'!K56,'02'!S56)-'01'!K56</f>
        <v>0</v>
      </c>
      <c r="AM56" s="10">
        <f>SUM(U56,'02'!L56,'02'!T56)-'01'!L56</f>
        <v>0</v>
      </c>
      <c r="AN56" s="10">
        <f>SUM(V56,'02'!M56,'02'!U56)-'01'!M56</f>
        <v>0</v>
      </c>
      <c r="AO56" s="10">
        <f>SUM(W56,'02'!N56,'02'!V56)-'01'!N56</f>
        <v>0</v>
      </c>
      <c r="AP56" s="10">
        <f>SUM(X56,'02'!O56,'02'!W56)-'01'!O56</f>
        <v>0</v>
      </c>
    </row>
    <row r="57" spans="2:42" ht="12.75" customHeight="1">
      <c r="B57" s="27"/>
      <c r="C57" s="27"/>
      <c r="D57" s="86" t="s">
        <v>11</v>
      </c>
      <c r="E57" s="86"/>
      <c r="F57" s="75" t="s">
        <v>25</v>
      </c>
      <c r="G57" s="90"/>
      <c r="H57" s="29">
        <f>SUM(R57:X57,'02'!I57:O57,'02'!R57:W57)</f>
        <v>60248</v>
      </c>
      <c r="I57" s="38">
        <f>SUM(R57,'02'!I57)</f>
        <v>58215</v>
      </c>
      <c r="J57" s="38">
        <f>SUM(S57,'02'!J57,'02'!R57)</f>
        <v>1761</v>
      </c>
      <c r="K57" s="38">
        <f>SUM(T57,'02'!K57,'02'!S57)</f>
        <v>211</v>
      </c>
      <c r="L57" s="38">
        <f>SUM(U57,'02'!L57,'02'!T57)</f>
        <v>44</v>
      </c>
      <c r="M57" s="38">
        <f>SUM(V57,'02'!M57,'02'!U57)</f>
        <v>9</v>
      </c>
      <c r="N57" s="38">
        <f>SUM(W57,'02'!N57,'02'!V57)</f>
        <v>8</v>
      </c>
      <c r="O57" s="38">
        <f>SUM(X57,'02'!O57,'02'!W57)</f>
        <v>0</v>
      </c>
      <c r="P57" s="39"/>
      <c r="Q57" s="35">
        <f t="shared" si="0"/>
        <v>41882</v>
      </c>
      <c r="R57" s="42">
        <v>41769</v>
      </c>
      <c r="S57" s="42">
        <v>109</v>
      </c>
      <c r="T57" s="42">
        <v>2</v>
      </c>
      <c r="U57" s="42">
        <v>2</v>
      </c>
      <c r="V57" s="42">
        <v>0</v>
      </c>
      <c r="W57" s="42">
        <v>0</v>
      </c>
      <c r="X57" s="42">
        <v>0</v>
      </c>
      <c r="Y57" s="43"/>
      <c r="Z57" s="27"/>
      <c r="AA57" s="86" t="s">
        <v>57</v>
      </c>
      <c r="AB57" s="86"/>
      <c r="AC57" s="75" t="s">
        <v>58</v>
      </c>
      <c r="AD57" s="75"/>
      <c r="AE57" s="10">
        <f t="shared" si="1"/>
        <v>0</v>
      </c>
      <c r="AF57" s="10">
        <f t="shared" si="2"/>
        <v>0</v>
      </c>
      <c r="AG57" s="10">
        <f>SUM('02'!I57:O57)-'02'!H57</f>
        <v>0</v>
      </c>
      <c r="AH57" s="10">
        <f>SUM('02'!R57:W57)-'02'!Q57</f>
        <v>0</v>
      </c>
      <c r="AI57" s="10">
        <f>SUM(Q57,'02'!H57,'02'!Q57)-'01'!H57</f>
        <v>0</v>
      </c>
      <c r="AJ57" s="10">
        <f>SUM(R57,'02'!I57)-'01'!I57</f>
        <v>0</v>
      </c>
      <c r="AK57" s="10">
        <f>SUM(S57,'02'!J57,'02'!R57)-'01'!J57</f>
        <v>0</v>
      </c>
      <c r="AL57" s="10">
        <f>SUM(T57,'02'!K57,'02'!S57)-'01'!K57</f>
        <v>0</v>
      </c>
      <c r="AM57" s="10">
        <f>SUM(U57,'02'!L57,'02'!T57)-'01'!L57</f>
        <v>0</v>
      </c>
      <c r="AN57" s="10">
        <f>SUM(V57,'02'!M57,'02'!U57)-'01'!M57</f>
        <v>0</v>
      </c>
      <c r="AO57" s="10">
        <f>SUM(W57,'02'!N57,'02'!V57)-'01'!N57</f>
        <v>0</v>
      </c>
      <c r="AP57" s="10">
        <f>SUM(X57,'02'!O57,'02'!W57)-'01'!O57</f>
        <v>0</v>
      </c>
    </row>
    <row r="58" spans="2:42" ht="12.75" customHeight="1">
      <c r="B58" s="27"/>
      <c r="C58" s="27"/>
      <c r="D58" s="86" t="s">
        <v>53</v>
      </c>
      <c r="E58" s="86"/>
      <c r="F58" s="75" t="s">
        <v>62</v>
      </c>
      <c r="G58" s="90"/>
      <c r="H58" s="29">
        <f>SUM(R58:X58,'02'!I58:O58,'02'!R58:W58)</f>
        <v>2945</v>
      </c>
      <c r="I58" s="38">
        <f>SUM(R58,'02'!I58)</f>
        <v>2816</v>
      </c>
      <c r="J58" s="38">
        <f>SUM(S58,'02'!J58,'02'!R58)</f>
        <v>79</v>
      </c>
      <c r="K58" s="38">
        <f>SUM(T58,'02'!K58,'02'!S58)</f>
        <v>17</v>
      </c>
      <c r="L58" s="38">
        <f>SUM(U58,'02'!L58,'02'!T58)</f>
        <v>9</v>
      </c>
      <c r="M58" s="38">
        <f>SUM(V58,'02'!M58,'02'!U58)</f>
        <v>3</v>
      </c>
      <c r="N58" s="38">
        <f>SUM(W58,'02'!N58,'02'!V58)</f>
        <v>14</v>
      </c>
      <c r="O58" s="38">
        <f>SUM(X58,'02'!O58,'02'!W58)</f>
        <v>7</v>
      </c>
      <c r="P58" s="39"/>
      <c r="Q58" s="35">
        <f t="shared" si="0"/>
        <v>2732</v>
      </c>
      <c r="R58" s="42">
        <v>2633</v>
      </c>
      <c r="S58" s="42">
        <v>56</v>
      </c>
      <c r="T58" s="42">
        <v>13</v>
      </c>
      <c r="U58" s="42">
        <v>8</v>
      </c>
      <c r="V58" s="42">
        <v>3</v>
      </c>
      <c r="W58" s="42">
        <v>12</v>
      </c>
      <c r="X58" s="42">
        <v>7</v>
      </c>
      <c r="Y58" s="43"/>
      <c r="Z58" s="27"/>
      <c r="AA58" s="86" t="s">
        <v>53</v>
      </c>
      <c r="AB58" s="86"/>
      <c r="AC58" s="75" t="s">
        <v>62</v>
      </c>
      <c r="AD58" s="75"/>
      <c r="AE58" s="10">
        <f t="shared" si="1"/>
        <v>0</v>
      </c>
      <c r="AF58" s="10">
        <f t="shared" si="2"/>
        <v>0</v>
      </c>
      <c r="AG58" s="10">
        <f>SUM('02'!I58:O58)-'02'!H58</f>
        <v>0</v>
      </c>
      <c r="AH58" s="10">
        <f>SUM('02'!R58:W58)-'02'!Q58</f>
        <v>0</v>
      </c>
      <c r="AI58" s="10">
        <f>SUM(Q58,'02'!H58,'02'!Q58)-'01'!H58</f>
        <v>0</v>
      </c>
      <c r="AJ58" s="10">
        <f>SUM(R58,'02'!I58)-'01'!I58</f>
        <v>0</v>
      </c>
      <c r="AK58" s="10">
        <f>SUM(S58,'02'!J58,'02'!R58)-'01'!J58</f>
        <v>0</v>
      </c>
      <c r="AL58" s="10">
        <f>SUM(T58,'02'!K58,'02'!S58)-'01'!K58</f>
        <v>0</v>
      </c>
      <c r="AM58" s="10">
        <f>SUM(U58,'02'!L58,'02'!T58)-'01'!L58</f>
        <v>0</v>
      </c>
      <c r="AN58" s="10">
        <f>SUM(V58,'02'!M58,'02'!U58)-'01'!M58</f>
        <v>0</v>
      </c>
      <c r="AO58" s="10">
        <f>SUM(W58,'02'!N58,'02'!V58)-'01'!N58</f>
        <v>0</v>
      </c>
      <c r="AP58" s="10">
        <f>SUM(X58,'02'!O58,'02'!W58)-'01'!O58</f>
        <v>0</v>
      </c>
    </row>
    <row r="59" spans="2:42" ht="12.75" customHeight="1">
      <c r="B59" s="27"/>
      <c r="C59" s="27"/>
      <c r="D59" s="86" t="s">
        <v>53</v>
      </c>
      <c r="E59" s="86"/>
      <c r="F59" s="75" t="s">
        <v>19</v>
      </c>
      <c r="G59" s="90"/>
      <c r="H59" s="29">
        <f>SUM(R59:X59,'02'!I59:O59,'02'!R59:W59)</f>
        <v>8111</v>
      </c>
      <c r="I59" s="38">
        <f>SUM(R59,'02'!I59)</f>
        <v>6421</v>
      </c>
      <c r="J59" s="38">
        <f>SUM(S59,'02'!J59,'02'!R59)</f>
        <v>840</v>
      </c>
      <c r="K59" s="38">
        <f>SUM(T59,'02'!K59,'02'!S59)</f>
        <v>332</v>
      </c>
      <c r="L59" s="38">
        <f>SUM(U59,'02'!L59,'02'!T59)</f>
        <v>298</v>
      </c>
      <c r="M59" s="38">
        <f>SUM(V59,'02'!M59,'02'!U59)</f>
        <v>112</v>
      </c>
      <c r="N59" s="38">
        <f>SUM(W59,'02'!N59,'02'!V59)</f>
        <v>102</v>
      </c>
      <c r="O59" s="38">
        <f>SUM(X59,'02'!O59,'02'!W59)</f>
        <v>6</v>
      </c>
      <c r="P59" s="39"/>
      <c r="Q59" s="35">
        <f t="shared" si="0"/>
        <v>6805</v>
      </c>
      <c r="R59" s="42">
        <v>5963</v>
      </c>
      <c r="S59" s="42">
        <v>532</v>
      </c>
      <c r="T59" s="42">
        <v>135</v>
      </c>
      <c r="U59" s="42">
        <v>136</v>
      </c>
      <c r="V59" s="42">
        <v>24</v>
      </c>
      <c r="W59" s="42">
        <v>15</v>
      </c>
      <c r="X59" s="42">
        <v>0</v>
      </c>
      <c r="Y59" s="43"/>
      <c r="Z59" s="27"/>
      <c r="AA59" s="86" t="s">
        <v>53</v>
      </c>
      <c r="AB59" s="86"/>
      <c r="AC59" s="75" t="s">
        <v>19</v>
      </c>
      <c r="AD59" s="75"/>
      <c r="AE59" s="10">
        <f t="shared" si="1"/>
        <v>0</v>
      </c>
      <c r="AF59" s="10">
        <f t="shared" si="2"/>
        <v>0</v>
      </c>
      <c r="AG59" s="10">
        <f>SUM('02'!I59:O59)-'02'!H59</f>
        <v>0</v>
      </c>
      <c r="AH59" s="10">
        <f>SUM('02'!R59:W59)-'02'!Q59</f>
        <v>0</v>
      </c>
      <c r="AI59" s="10">
        <f>SUM(Q59,'02'!H59,'02'!Q59)-'01'!H59</f>
        <v>0</v>
      </c>
      <c r="AJ59" s="10">
        <f>SUM(R59,'02'!I59)-'01'!I59</f>
        <v>0</v>
      </c>
      <c r="AK59" s="10">
        <f>SUM(S59,'02'!J59,'02'!R59)-'01'!J59</f>
        <v>0</v>
      </c>
      <c r="AL59" s="10">
        <f>SUM(T59,'02'!K59,'02'!S59)-'01'!K59</f>
        <v>0</v>
      </c>
      <c r="AM59" s="10">
        <f>SUM(U59,'02'!L59,'02'!T59)-'01'!L59</f>
        <v>0</v>
      </c>
      <c r="AN59" s="10">
        <f>SUM(V59,'02'!M59,'02'!U59)-'01'!M59</f>
        <v>0</v>
      </c>
      <c r="AO59" s="10">
        <f>SUM(W59,'02'!N59,'02'!V59)-'01'!N59</f>
        <v>0</v>
      </c>
      <c r="AP59" s="10">
        <f>SUM(X59,'02'!O59,'02'!W59)-'01'!O59</f>
        <v>0</v>
      </c>
    </row>
    <row r="60" spans="2:42" ht="12.75" customHeight="1">
      <c r="B60" s="27"/>
      <c r="C60" s="27"/>
      <c r="D60" s="86" t="s">
        <v>61</v>
      </c>
      <c r="E60" s="86"/>
      <c r="F60" s="75" t="s">
        <v>63</v>
      </c>
      <c r="G60" s="90"/>
      <c r="H60" s="29">
        <f>SUM(R60:X60,'02'!I60:O60,'02'!R60:W60)</f>
        <v>322</v>
      </c>
      <c r="I60" s="38">
        <f>SUM(R60,'02'!I60)</f>
        <v>141</v>
      </c>
      <c r="J60" s="38">
        <f>SUM(S60,'02'!J60,'02'!R60)</f>
        <v>55</v>
      </c>
      <c r="K60" s="38">
        <f>SUM(T60,'02'!K60,'02'!S60)</f>
        <v>45</v>
      </c>
      <c r="L60" s="38">
        <f>SUM(U60,'02'!L60,'02'!T60)</f>
        <v>34</v>
      </c>
      <c r="M60" s="38">
        <f>SUM(V60,'02'!M60,'02'!U60)</f>
        <v>17</v>
      </c>
      <c r="N60" s="38">
        <f>SUM(W60,'02'!N60,'02'!V60)</f>
        <v>28</v>
      </c>
      <c r="O60" s="38">
        <f>SUM(X60,'02'!O60,'02'!W60)</f>
        <v>2</v>
      </c>
      <c r="P60" s="39"/>
      <c r="Q60" s="35">
        <f t="shared" si="0"/>
        <v>285</v>
      </c>
      <c r="R60" s="42">
        <v>133</v>
      </c>
      <c r="S60" s="42">
        <v>50</v>
      </c>
      <c r="T60" s="42">
        <v>37</v>
      </c>
      <c r="U60" s="42">
        <v>26</v>
      </c>
      <c r="V60" s="42">
        <v>14</v>
      </c>
      <c r="W60" s="42">
        <v>23</v>
      </c>
      <c r="X60" s="42">
        <v>2</v>
      </c>
      <c r="Y60" s="43"/>
      <c r="Z60" s="27"/>
      <c r="AA60" s="86" t="s">
        <v>61</v>
      </c>
      <c r="AB60" s="86"/>
      <c r="AC60" s="75" t="s">
        <v>63</v>
      </c>
      <c r="AD60" s="75"/>
      <c r="AE60" s="10">
        <f t="shared" si="1"/>
        <v>0</v>
      </c>
      <c r="AF60" s="10">
        <f t="shared" si="2"/>
        <v>0</v>
      </c>
      <c r="AG60" s="10">
        <f>SUM('02'!I60:O60)-'02'!H60</f>
        <v>0</v>
      </c>
      <c r="AH60" s="10">
        <f>SUM('02'!R60:W60)-'02'!Q60</f>
        <v>0</v>
      </c>
      <c r="AI60" s="10">
        <f>SUM(Q60,'02'!H60,'02'!Q60)-'01'!H60</f>
        <v>0</v>
      </c>
      <c r="AJ60" s="10">
        <f>SUM(R60,'02'!I60)-'01'!I60</f>
        <v>0</v>
      </c>
      <c r="AK60" s="10">
        <f>SUM(S60,'02'!J60,'02'!R60)-'01'!J60</f>
        <v>0</v>
      </c>
      <c r="AL60" s="10">
        <f>SUM(T60,'02'!K60,'02'!S60)-'01'!K60</f>
        <v>0</v>
      </c>
      <c r="AM60" s="10">
        <f>SUM(U60,'02'!L60,'02'!T60)-'01'!L60</f>
        <v>0</v>
      </c>
      <c r="AN60" s="10">
        <f>SUM(V60,'02'!M60,'02'!U60)-'01'!M60</f>
        <v>0</v>
      </c>
      <c r="AO60" s="10">
        <f>SUM(W60,'02'!N60,'02'!V60)-'01'!N60</f>
        <v>0</v>
      </c>
      <c r="AP60" s="10">
        <f>SUM(X60,'02'!O60,'02'!W60)-'01'!O60</f>
        <v>0</v>
      </c>
    </row>
    <row r="61" spans="2:42" ht="12.75" customHeight="1">
      <c r="B61" s="27"/>
      <c r="C61" s="27"/>
      <c r="D61" s="86" t="s">
        <v>61</v>
      </c>
      <c r="E61" s="86"/>
      <c r="F61" s="91" t="s">
        <v>123</v>
      </c>
      <c r="G61" s="92"/>
      <c r="H61" s="29">
        <f>SUM(R61:X61,'02'!I61:O61,'02'!R61:W61)</f>
        <v>135</v>
      </c>
      <c r="I61" s="38">
        <f>SUM(R61,'02'!I61)</f>
        <v>111</v>
      </c>
      <c r="J61" s="38">
        <f>SUM(S61,'02'!J61,'02'!R61)</f>
        <v>16</v>
      </c>
      <c r="K61" s="38">
        <f>SUM(T61,'02'!K61,'02'!S61)</f>
        <v>2</v>
      </c>
      <c r="L61" s="38">
        <f>SUM(U61,'02'!L61,'02'!T61)</f>
        <v>3</v>
      </c>
      <c r="M61" s="38">
        <f>SUM(V61,'02'!M61,'02'!U61)</f>
        <v>3</v>
      </c>
      <c r="N61" s="38">
        <f>SUM(W61,'02'!N61,'02'!V61)</f>
        <v>0</v>
      </c>
      <c r="O61" s="38">
        <f>SUM(X61,'02'!O61,'02'!W61)</f>
        <v>0</v>
      </c>
      <c r="P61" s="39"/>
      <c r="Q61" s="35">
        <f t="shared" si="0"/>
        <v>127</v>
      </c>
      <c r="R61" s="42">
        <v>105</v>
      </c>
      <c r="S61" s="42">
        <v>14</v>
      </c>
      <c r="T61" s="42">
        <v>2</v>
      </c>
      <c r="U61" s="42">
        <v>3</v>
      </c>
      <c r="V61" s="42">
        <v>3</v>
      </c>
      <c r="W61" s="42">
        <v>0</v>
      </c>
      <c r="X61" s="42">
        <v>0</v>
      </c>
      <c r="Y61" s="43"/>
      <c r="Z61" s="27"/>
      <c r="AA61" s="86" t="s">
        <v>61</v>
      </c>
      <c r="AB61" s="86"/>
      <c r="AC61" s="91" t="s">
        <v>123</v>
      </c>
      <c r="AD61" s="91"/>
      <c r="AE61" s="10">
        <f t="shared" si="1"/>
        <v>0</v>
      </c>
      <c r="AF61" s="10">
        <f t="shared" si="2"/>
        <v>0</v>
      </c>
      <c r="AG61" s="10">
        <f>SUM('02'!I61:O61)-'02'!H61</f>
        <v>0</v>
      </c>
      <c r="AH61" s="10">
        <f>SUM('02'!R61:W61)-'02'!Q61</f>
        <v>0</v>
      </c>
      <c r="AI61" s="10">
        <f>SUM(Q61,'02'!H61,'02'!Q61)-'01'!H61</f>
        <v>0</v>
      </c>
      <c r="AJ61" s="10">
        <f>SUM(R61,'02'!I61)-'01'!I61</f>
        <v>0</v>
      </c>
      <c r="AK61" s="10">
        <f>SUM(S61,'02'!J61,'02'!R61)-'01'!J61</f>
        <v>0</v>
      </c>
      <c r="AL61" s="10">
        <f>SUM(T61,'02'!K61,'02'!S61)-'01'!K61</f>
        <v>0</v>
      </c>
      <c r="AM61" s="10">
        <f>SUM(U61,'02'!L61,'02'!T61)-'01'!L61</f>
        <v>0</v>
      </c>
      <c r="AN61" s="10">
        <f>SUM(V61,'02'!M61,'02'!U61)-'01'!M61</f>
        <v>0</v>
      </c>
      <c r="AO61" s="10">
        <f>SUM(W61,'02'!N61,'02'!V61)-'01'!N61</f>
        <v>0</v>
      </c>
      <c r="AP61" s="10">
        <f>SUM(X61,'02'!O61,'02'!W61)-'01'!O61</f>
        <v>0</v>
      </c>
    </row>
    <row r="62" spans="2:42" ht="12.75" customHeight="1">
      <c r="B62" s="27"/>
      <c r="C62" s="27"/>
      <c r="D62" s="86" t="s">
        <v>61</v>
      </c>
      <c r="E62" s="86"/>
      <c r="F62" s="75" t="s">
        <v>20</v>
      </c>
      <c r="G62" s="90"/>
      <c r="H62" s="29">
        <f>SUM(R62:X62,'02'!I62:O62,'02'!R62:W62)</f>
        <v>3383</v>
      </c>
      <c r="I62" s="38">
        <f>SUM(R62,'02'!I62)</f>
        <v>3233</v>
      </c>
      <c r="J62" s="38">
        <f>SUM(S62,'02'!J62,'02'!R62)</f>
        <v>111</v>
      </c>
      <c r="K62" s="38">
        <f>SUM(T62,'02'!K62,'02'!S62)</f>
        <v>22</v>
      </c>
      <c r="L62" s="38">
        <f>SUM(U62,'02'!L62,'02'!T62)</f>
        <v>11</v>
      </c>
      <c r="M62" s="38">
        <f>SUM(V62,'02'!M62,'02'!U62)</f>
        <v>3</v>
      </c>
      <c r="N62" s="38">
        <f>SUM(W62,'02'!N62,'02'!V62)</f>
        <v>2</v>
      </c>
      <c r="O62" s="38">
        <f>SUM(X62,'02'!O62,'02'!W62)</f>
        <v>1</v>
      </c>
      <c r="P62" s="39"/>
      <c r="Q62" s="35">
        <f t="shared" si="0"/>
        <v>1946</v>
      </c>
      <c r="R62" s="42">
        <v>1885</v>
      </c>
      <c r="S62" s="42">
        <v>35</v>
      </c>
      <c r="T62" s="42">
        <v>13</v>
      </c>
      <c r="U62" s="42">
        <v>8</v>
      </c>
      <c r="V62" s="42">
        <v>2</v>
      </c>
      <c r="W62" s="42">
        <v>2</v>
      </c>
      <c r="X62" s="42">
        <v>1</v>
      </c>
      <c r="Y62" s="43"/>
      <c r="Z62" s="27"/>
      <c r="AA62" s="86" t="s">
        <v>61</v>
      </c>
      <c r="AB62" s="86"/>
      <c r="AC62" s="75" t="s">
        <v>20</v>
      </c>
      <c r="AD62" s="75"/>
      <c r="AE62" s="10">
        <f t="shared" si="1"/>
        <v>0</v>
      </c>
      <c r="AF62" s="10">
        <f t="shared" si="2"/>
        <v>0</v>
      </c>
      <c r="AG62" s="10">
        <f>SUM('02'!I62:O62)-'02'!H62</f>
        <v>0</v>
      </c>
      <c r="AH62" s="10">
        <f>SUM('02'!R62:W62)-'02'!Q62</f>
        <v>0</v>
      </c>
      <c r="AI62" s="10">
        <f>SUM(Q62,'02'!H62,'02'!Q62)-'01'!H62</f>
        <v>0</v>
      </c>
      <c r="AJ62" s="10">
        <f>SUM(R62,'02'!I62)-'01'!I62</f>
        <v>0</v>
      </c>
      <c r="AK62" s="10">
        <f>SUM(S62,'02'!J62,'02'!R62)-'01'!J62</f>
        <v>0</v>
      </c>
      <c r="AL62" s="10">
        <f>SUM(T62,'02'!K62,'02'!S62)-'01'!K62</f>
        <v>0</v>
      </c>
      <c r="AM62" s="10">
        <f>SUM(U62,'02'!L62,'02'!T62)-'01'!L62</f>
        <v>0</v>
      </c>
      <c r="AN62" s="10">
        <f>SUM(V62,'02'!M62,'02'!U62)-'01'!M62</f>
        <v>0</v>
      </c>
      <c r="AO62" s="10">
        <f>SUM(W62,'02'!N62,'02'!V62)-'01'!N62</f>
        <v>0</v>
      </c>
      <c r="AP62" s="10">
        <f>SUM(X62,'02'!O62,'02'!W62)-'01'!O62</f>
        <v>0</v>
      </c>
    </row>
    <row r="63" spans="2:42" ht="12.75" customHeight="1" thickBot="1">
      <c r="B63" s="47"/>
      <c r="C63" s="47"/>
      <c r="D63" s="87" t="s">
        <v>59</v>
      </c>
      <c r="E63" s="87"/>
      <c r="F63" s="88" t="s">
        <v>21</v>
      </c>
      <c r="G63" s="89"/>
      <c r="H63" s="48">
        <f>SUM(R63:X63,'02'!I63:O63,'02'!R63:W63)</f>
        <v>10392</v>
      </c>
      <c r="I63" s="49">
        <f>SUM(R63,'02'!I63)</f>
        <v>8868</v>
      </c>
      <c r="J63" s="49">
        <f>SUM(S63,'02'!J63,'02'!R63)</f>
        <v>826</v>
      </c>
      <c r="K63" s="49">
        <f>SUM(T63,'02'!K63,'02'!S63)</f>
        <v>362</v>
      </c>
      <c r="L63" s="49">
        <f>SUM(U63,'02'!L63,'02'!T63)</f>
        <v>237</v>
      </c>
      <c r="M63" s="49">
        <f>SUM(V63,'02'!M63,'02'!U63)</f>
        <v>63</v>
      </c>
      <c r="N63" s="49">
        <f>SUM(W63,'02'!N63,'02'!V63)</f>
        <v>32</v>
      </c>
      <c r="O63" s="49">
        <f>SUM(X63,'02'!O63,'02'!W63)</f>
        <v>4</v>
      </c>
      <c r="P63" s="39"/>
      <c r="Q63" s="50">
        <f t="shared" si="0"/>
        <v>8666</v>
      </c>
      <c r="R63" s="51">
        <v>8081</v>
      </c>
      <c r="S63" s="51">
        <v>406</v>
      </c>
      <c r="T63" s="51">
        <v>101</v>
      </c>
      <c r="U63" s="51">
        <v>62</v>
      </c>
      <c r="V63" s="51">
        <v>10</v>
      </c>
      <c r="W63" s="51">
        <v>5</v>
      </c>
      <c r="X63" s="51">
        <v>1</v>
      </c>
      <c r="Y63" s="52"/>
      <c r="Z63" s="47"/>
      <c r="AA63" s="87" t="s">
        <v>59</v>
      </c>
      <c r="AB63" s="87"/>
      <c r="AC63" s="88" t="s">
        <v>21</v>
      </c>
      <c r="AD63" s="88"/>
      <c r="AE63" s="10">
        <f t="shared" si="1"/>
        <v>0</v>
      </c>
      <c r="AF63" s="10">
        <f t="shared" si="2"/>
        <v>0</v>
      </c>
      <c r="AG63" s="10">
        <f>SUM('02'!I63:O63)-'02'!H63</f>
        <v>0</v>
      </c>
      <c r="AH63" s="10">
        <f>SUM('02'!R63:W63)-'02'!Q63</f>
        <v>0</v>
      </c>
      <c r="AI63" s="10">
        <f>SUM(Q63,'02'!H63,'02'!Q63)-'01'!H63</f>
        <v>0</v>
      </c>
      <c r="AJ63" s="10">
        <f>SUM(R63,'02'!I63)-'01'!I63</f>
        <v>0</v>
      </c>
      <c r="AK63" s="10">
        <f>SUM(S63,'02'!J63,'02'!R63)-'01'!J63</f>
        <v>0</v>
      </c>
      <c r="AL63" s="10">
        <f>SUM(T63,'02'!K63,'02'!S63)-'01'!K63</f>
        <v>0</v>
      </c>
      <c r="AM63" s="10">
        <f>SUM(U63,'02'!L63,'02'!T63)-'01'!L63</f>
        <v>0</v>
      </c>
      <c r="AN63" s="10">
        <f>SUM(V63,'02'!M63,'02'!U63)-'01'!M63</f>
        <v>0</v>
      </c>
      <c r="AO63" s="10">
        <f>SUM(W63,'02'!N63,'02'!V63)-'01'!N63</f>
        <v>0</v>
      </c>
      <c r="AP63" s="10">
        <f>SUM(X63,'02'!O63,'02'!W63)-'01'!O63</f>
        <v>0</v>
      </c>
    </row>
    <row r="64" ht="12.75" customHeight="1"/>
    <row r="66" spans="7:8" ht="12">
      <c r="G66" s="16" t="s">
        <v>101</v>
      </c>
      <c r="H66" s="16"/>
    </row>
    <row r="67" spans="7:24" ht="12">
      <c r="G67" s="16" t="s">
        <v>102</v>
      </c>
      <c r="H67" s="53">
        <f>SUM(H9,H22,H29,H33,H48,H56)-H8</f>
        <v>0</v>
      </c>
      <c r="I67" s="53">
        <f aca="true" t="shared" si="3" ref="I67:O67">SUM(I9,I22,I29,I33,I48,I56)-I8</f>
        <v>0</v>
      </c>
      <c r="J67" s="53">
        <f t="shared" si="3"/>
        <v>0</v>
      </c>
      <c r="K67" s="53">
        <f t="shared" si="3"/>
        <v>0</v>
      </c>
      <c r="L67" s="53">
        <f t="shared" si="3"/>
        <v>0</v>
      </c>
      <c r="M67" s="53">
        <f t="shared" si="3"/>
        <v>0</v>
      </c>
      <c r="N67" s="53">
        <f t="shared" si="3"/>
        <v>0</v>
      </c>
      <c r="O67" s="53">
        <f t="shared" si="3"/>
        <v>0</v>
      </c>
      <c r="Q67" s="53">
        <f aca="true" t="shared" si="4" ref="Q67:X67">SUM(Q9,Q22,Q29,Q33,Q48,Q56)-Q8</f>
        <v>0</v>
      </c>
      <c r="R67" s="53">
        <f t="shared" si="4"/>
        <v>0</v>
      </c>
      <c r="S67" s="53">
        <f t="shared" si="4"/>
        <v>0</v>
      </c>
      <c r="T67" s="53">
        <f t="shared" si="4"/>
        <v>0</v>
      </c>
      <c r="U67" s="53">
        <f t="shared" si="4"/>
        <v>0</v>
      </c>
      <c r="V67" s="53">
        <f t="shared" si="4"/>
        <v>0</v>
      </c>
      <c r="W67" s="53">
        <f t="shared" si="4"/>
        <v>0</v>
      </c>
      <c r="X67" s="53">
        <f t="shared" si="4"/>
        <v>0</v>
      </c>
    </row>
    <row r="68" spans="7:24" ht="12">
      <c r="G68" s="16" t="s">
        <v>103</v>
      </c>
      <c r="H68" s="53">
        <f>SUM(H10,H15,H20,H21)-H9</f>
        <v>0</v>
      </c>
      <c r="I68" s="53">
        <f aca="true" t="shared" si="5" ref="I68:O68">SUM(I10,I15,I20,I21)-I9</f>
        <v>0</v>
      </c>
      <c r="J68" s="53">
        <f t="shared" si="5"/>
        <v>0</v>
      </c>
      <c r="K68" s="53">
        <f t="shared" si="5"/>
        <v>0</v>
      </c>
      <c r="L68" s="53">
        <f t="shared" si="5"/>
        <v>0</v>
      </c>
      <c r="M68" s="53">
        <f t="shared" si="5"/>
        <v>0</v>
      </c>
      <c r="N68" s="53">
        <f t="shared" si="5"/>
        <v>0</v>
      </c>
      <c r="O68" s="53">
        <f t="shared" si="5"/>
        <v>0</v>
      </c>
      <c r="Q68" s="53">
        <f aca="true" t="shared" si="6" ref="Q68:X68">SUM(Q10,Q15,Q20,Q21)-Q9</f>
        <v>0</v>
      </c>
      <c r="R68" s="53">
        <f t="shared" si="6"/>
        <v>0</v>
      </c>
      <c r="S68" s="53">
        <f t="shared" si="6"/>
        <v>0</v>
      </c>
      <c r="T68" s="53">
        <f t="shared" si="6"/>
        <v>0</v>
      </c>
      <c r="U68" s="53">
        <f t="shared" si="6"/>
        <v>0</v>
      </c>
      <c r="V68" s="53">
        <f t="shared" si="6"/>
        <v>0</v>
      </c>
      <c r="W68" s="53">
        <f t="shared" si="6"/>
        <v>0</v>
      </c>
      <c r="X68" s="53">
        <f t="shared" si="6"/>
        <v>0</v>
      </c>
    </row>
    <row r="69" spans="7:24" ht="12">
      <c r="G69" s="16" t="s">
        <v>3</v>
      </c>
      <c r="H69" s="53">
        <f>SUM(H11:H14)-H10</f>
        <v>0</v>
      </c>
      <c r="I69" s="53">
        <f aca="true" t="shared" si="7" ref="I69:O69">SUM(I11:I14)-I10</f>
        <v>0</v>
      </c>
      <c r="J69" s="53">
        <f t="shared" si="7"/>
        <v>0</v>
      </c>
      <c r="K69" s="53">
        <f t="shared" si="7"/>
        <v>0</v>
      </c>
      <c r="L69" s="53">
        <f t="shared" si="7"/>
        <v>0</v>
      </c>
      <c r="M69" s="53">
        <f t="shared" si="7"/>
        <v>0</v>
      </c>
      <c r="N69" s="53">
        <f t="shared" si="7"/>
        <v>0</v>
      </c>
      <c r="O69" s="53">
        <f t="shared" si="7"/>
        <v>0</v>
      </c>
      <c r="Q69" s="53">
        <f aca="true" t="shared" si="8" ref="Q69:X69">SUM(Q11:Q14)-Q10</f>
        <v>0</v>
      </c>
      <c r="R69" s="53">
        <f t="shared" si="8"/>
        <v>0</v>
      </c>
      <c r="S69" s="53">
        <f t="shared" si="8"/>
        <v>0</v>
      </c>
      <c r="T69" s="53">
        <f t="shared" si="8"/>
        <v>0</v>
      </c>
      <c r="U69" s="53">
        <f t="shared" si="8"/>
        <v>0</v>
      </c>
      <c r="V69" s="53">
        <f t="shared" si="8"/>
        <v>0</v>
      </c>
      <c r="W69" s="53">
        <f t="shared" si="8"/>
        <v>0</v>
      </c>
      <c r="X69" s="53">
        <f t="shared" si="8"/>
        <v>0</v>
      </c>
    </row>
    <row r="70" spans="7:24" ht="12">
      <c r="G70" s="16" t="s">
        <v>104</v>
      </c>
      <c r="H70" s="53">
        <f>SUM(H16:H19)-H15</f>
        <v>0</v>
      </c>
      <c r="I70" s="53">
        <f aca="true" t="shared" si="9" ref="I70:O70">SUM(I16:I19)-I15</f>
        <v>0</v>
      </c>
      <c r="J70" s="53">
        <f t="shared" si="9"/>
        <v>0</v>
      </c>
      <c r="K70" s="53">
        <f t="shared" si="9"/>
        <v>0</v>
      </c>
      <c r="L70" s="53">
        <f t="shared" si="9"/>
        <v>0</v>
      </c>
      <c r="M70" s="53">
        <f t="shared" si="9"/>
        <v>0</v>
      </c>
      <c r="N70" s="53">
        <f t="shared" si="9"/>
        <v>0</v>
      </c>
      <c r="O70" s="53">
        <f t="shared" si="9"/>
        <v>0</v>
      </c>
      <c r="P70" s="54"/>
      <c r="Q70" s="53">
        <f aca="true" t="shared" si="10" ref="Q70:X70">SUM(Q16:Q19)-Q15</f>
        <v>0</v>
      </c>
      <c r="R70" s="53">
        <f t="shared" si="10"/>
        <v>0</v>
      </c>
      <c r="S70" s="53">
        <f t="shared" si="10"/>
        <v>0</v>
      </c>
      <c r="T70" s="53">
        <f t="shared" si="10"/>
        <v>0</v>
      </c>
      <c r="U70" s="53">
        <f t="shared" si="10"/>
        <v>0</v>
      </c>
      <c r="V70" s="53">
        <f t="shared" si="10"/>
        <v>0</v>
      </c>
      <c r="W70" s="53">
        <f t="shared" si="10"/>
        <v>0</v>
      </c>
      <c r="X70" s="53">
        <f t="shared" si="10"/>
        <v>0</v>
      </c>
    </row>
    <row r="71" spans="7:24" ht="12">
      <c r="G71" s="16" t="s">
        <v>105</v>
      </c>
      <c r="H71" s="53">
        <f>SUM(H23:H25,H27:H28)-H22</f>
        <v>0</v>
      </c>
      <c r="I71" s="53">
        <f aca="true" t="shared" si="11" ref="I71:O71">SUM(I23:I25,I27:I28)-I22</f>
        <v>0</v>
      </c>
      <c r="J71" s="53">
        <f t="shared" si="11"/>
        <v>0</v>
      </c>
      <c r="K71" s="53">
        <f t="shared" si="11"/>
        <v>0</v>
      </c>
      <c r="L71" s="53">
        <f t="shared" si="11"/>
        <v>0</v>
      </c>
      <c r="M71" s="53">
        <f t="shared" si="11"/>
        <v>0</v>
      </c>
      <c r="N71" s="53">
        <f t="shared" si="11"/>
        <v>0</v>
      </c>
      <c r="O71" s="53">
        <f t="shared" si="11"/>
        <v>0</v>
      </c>
      <c r="P71" s="54"/>
      <c r="Q71" s="53">
        <f aca="true" t="shared" si="12" ref="Q71:X71">SUM(Q23:Q25,Q27:Q28)-Q22</f>
        <v>0</v>
      </c>
      <c r="R71" s="53">
        <f t="shared" si="12"/>
        <v>0</v>
      </c>
      <c r="S71" s="53">
        <f t="shared" si="12"/>
        <v>0</v>
      </c>
      <c r="T71" s="53">
        <f t="shared" si="12"/>
        <v>0</v>
      </c>
      <c r="U71" s="53">
        <f t="shared" si="12"/>
        <v>0</v>
      </c>
      <c r="V71" s="53">
        <f t="shared" si="12"/>
        <v>0</v>
      </c>
      <c r="W71" s="53">
        <f t="shared" si="12"/>
        <v>0</v>
      </c>
      <c r="X71" s="53">
        <f t="shared" si="12"/>
        <v>0</v>
      </c>
    </row>
    <row r="72" spans="7:24" ht="12">
      <c r="G72" s="16" t="s">
        <v>106</v>
      </c>
      <c r="H72" s="53">
        <f>SUM(H30:H32)-H29</f>
        <v>0</v>
      </c>
      <c r="I72" s="53">
        <f aca="true" t="shared" si="13" ref="I72:O72">SUM(I30:I32)-I29</f>
        <v>0</v>
      </c>
      <c r="J72" s="53">
        <f t="shared" si="13"/>
        <v>0</v>
      </c>
      <c r="K72" s="53">
        <f t="shared" si="13"/>
        <v>0</v>
      </c>
      <c r="L72" s="53">
        <f t="shared" si="13"/>
        <v>0</v>
      </c>
      <c r="M72" s="53">
        <f t="shared" si="13"/>
        <v>0</v>
      </c>
      <c r="N72" s="53">
        <f t="shared" si="13"/>
        <v>0</v>
      </c>
      <c r="O72" s="53">
        <f t="shared" si="13"/>
        <v>0</v>
      </c>
      <c r="P72" s="54"/>
      <c r="Q72" s="53">
        <f aca="true" t="shared" si="14" ref="Q72:X72">SUM(Q30:Q32)-Q29</f>
        <v>0</v>
      </c>
      <c r="R72" s="53">
        <f t="shared" si="14"/>
        <v>0</v>
      </c>
      <c r="S72" s="53">
        <f t="shared" si="14"/>
        <v>0</v>
      </c>
      <c r="T72" s="53">
        <f t="shared" si="14"/>
        <v>0</v>
      </c>
      <c r="U72" s="53">
        <f t="shared" si="14"/>
        <v>0</v>
      </c>
      <c r="V72" s="53">
        <f t="shared" si="14"/>
        <v>0</v>
      </c>
      <c r="W72" s="53">
        <f t="shared" si="14"/>
        <v>0</v>
      </c>
      <c r="X72" s="53">
        <f t="shared" si="14"/>
        <v>0</v>
      </c>
    </row>
    <row r="73" spans="7:24" ht="12">
      <c r="G73" s="16" t="s">
        <v>107</v>
      </c>
      <c r="H73" s="53">
        <f>SUM(H34:H35,H38,H44,H46:H47)-H33</f>
        <v>0</v>
      </c>
      <c r="I73" s="53">
        <f aca="true" t="shared" si="15" ref="I73:O73">SUM(I34:I35,I38,I44,I46:I47)-I33</f>
        <v>0</v>
      </c>
      <c r="J73" s="53">
        <f t="shared" si="15"/>
        <v>0</v>
      </c>
      <c r="K73" s="53">
        <f t="shared" si="15"/>
        <v>0</v>
      </c>
      <c r="L73" s="53">
        <f t="shared" si="15"/>
        <v>0</v>
      </c>
      <c r="M73" s="53">
        <f t="shared" si="15"/>
        <v>0</v>
      </c>
      <c r="N73" s="53">
        <f t="shared" si="15"/>
        <v>0</v>
      </c>
      <c r="O73" s="53">
        <f t="shared" si="15"/>
        <v>0</v>
      </c>
      <c r="P73" s="54"/>
      <c r="Q73" s="53">
        <f aca="true" t="shared" si="16" ref="Q73:X73">SUM(Q34:Q35,Q38,Q44,Q46:Q47)-Q33</f>
        <v>0</v>
      </c>
      <c r="R73" s="53">
        <f t="shared" si="16"/>
        <v>0</v>
      </c>
      <c r="S73" s="53">
        <f t="shared" si="16"/>
        <v>0</v>
      </c>
      <c r="T73" s="53">
        <f t="shared" si="16"/>
        <v>0</v>
      </c>
      <c r="U73" s="53">
        <f t="shared" si="16"/>
        <v>0</v>
      </c>
      <c r="V73" s="53">
        <f t="shared" si="16"/>
        <v>0</v>
      </c>
      <c r="W73" s="53">
        <f t="shared" si="16"/>
        <v>0</v>
      </c>
      <c r="X73" s="53">
        <f t="shared" si="16"/>
        <v>0</v>
      </c>
    </row>
    <row r="74" spans="7:24" ht="12">
      <c r="G74" s="16" t="s">
        <v>108</v>
      </c>
      <c r="H74" s="53">
        <f>SUM(H36:H37)-H35</f>
        <v>0</v>
      </c>
      <c r="I74" s="53">
        <f aca="true" t="shared" si="17" ref="I74:O74">SUM(I36:I37)-I35</f>
        <v>0</v>
      </c>
      <c r="J74" s="53">
        <f t="shared" si="17"/>
        <v>0</v>
      </c>
      <c r="K74" s="53">
        <f t="shared" si="17"/>
        <v>0</v>
      </c>
      <c r="L74" s="53">
        <f t="shared" si="17"/>
        <v>0</v>
      </c>
      <c r="M74" s="53">
        <f t="shared" si="17"/>
        <v>0</v>
      </c>
      <c r="N74" s="53">
        <f t="shared" si="17"/>
        <v>0</v>
      </c>
      <c r="O74" s="53">
        <f t="shared" si="17"/>
        <v>0</v>
      </c>
      <c r="P74" s="54"/>
      <c r="Q74" s="53">
        <f aca="true" t="shared" si="18" ref="Q74:X74">SUM(Q36:Q37)-Q35</f>
        <v>0</v>
      </c>
      <c r="R74" s="53">
        <f t="shared" si="18"/>
        <v>0</v>
      </c>
      <c r="S74" s="53">
        <f t="shared" si="18"/>
        <v>0</v>
      </c>
      <c r="T74" s="53">
        <f t="shared" si="18"/>
        <v>0</v>
      </c>
      <c r="U74" s="53">
        <f t="shared" si="18"/>
        <v>0</v>
      </c>
      <c r="V74" s="53">
        <f t="shared" si="18"/>
        <v>0</v>
      </c>
      <c r="W74" s="53">
        <f t="shared" si="18"/>
        <v>0</v>
      </c>
      <c r="X74" s="53">
        <f t="shared" si="18"/>
        <v>0</v>
      </c>
    </row>
    <row r="75" spans="7:24" ht="12">
      <c r="G75" s="16" t="s">
        <v>109</v>
      </c>
      <c r="H75" s="53">
        <f>SUM(H39:H43)-H38</f>
        <v>0</v>
      </c>
      <c r="I75" s="53">
        <f aca="true" t="shared" si="19" ref="I75:O75">SUM(I39:I43)-I38</f>
        <v>0</v>
      </c>
      <c r="J75" s="53">
        <f t="shared" si="19"/>
        <v>0</v>
      </c>
      <c r="K75" s="53">
        <f t="shared" si="19"/>
        <v>0</v>
      </c>
      <c r="L75" s="53">
        <f t="shared" si="19"/>
        <v>0</v>
      </c>
      <c r="M75" s="53">
        <f t="shared" si="19"/>
        <v>0</v>
      </c>
      <c r="N75" s="53">
        <f t="shared" si="19"/>
        <v>0</v>
      </c>
      <c r="O75" s="53">
        <f t="shared" si="19"/>
        <v>0</v>
      </c>
      <c r="P75" s="54"/>
      <c r="Q75" s="53">
        <f aca="true" t="shared" si="20" ref="Q75:X75">SUM(Q39:Q43)-Q38</f>
        <v>0</v>
      </c>
      <c r="R75" s="53">
        <f t="shared" si="20"/>
        <v>0</v>
      </c>
      <c r="S75" s="53">
        <f t="shared" si="20"/>
        <v>0</v>
      </c>
      <c r="T75" s="53">
        <f t="shared" si="20"/>
        <v>0</v>
      </c>
      <c r="U75" s="53">
        <f t="shared" si="20"/>
        <v>0</v>
      </c>
      <c r="V75" s="53">
        <f t="shared" si="20"/>
        <v>0</v>
      </c>
      <c r="W75" s="53">
        <f t="shared" si="20"/>
        <v>0</v>
      </c>
      <c r="X75" s="53">
        <f t="shared" si="20"/>
        <v>0</v>
      </c>
    </row>
    <row r="76" spans="7:24" ht="12">
      <c r="G76" s="16" t="s">
        <v>110</v>
      </c>
      <c r="H76" s="53">
        <f>SUM(H50:H52)-H49</f>
        <v>0</v>
      </c>
      <c r="I76" s="53">
        <f aca="true" t="shared" si="21" ref="I76:O76">SUM(I50:I52)-I49</f>
        <v>0</v>
      </c>
      <c r="J76" s="53">
        <f t="shared" si="21"/>
        <v>0</v>
      </c>
      <c r="K76" s="53">
        <f t="shared" si="21"/>
        <v>0</v>
      </c>
      <c r="L76" s="53">
        <f t="shared" si="21"/>
        <v>0</v>
      </c>
      <c r="M76" s="53">
        <f t="shared" si="21"/>
        <v>0</v>
      </c>
      <c r="N76" s="53">
        <f t="shared" si="21"/>
        <v>0</v>
      </c>
      <c r="O76" s="53">
        <f t="shared" si="21"/>
        <v>0</v>
      </c>
      <c r="P76" s="54"/>
      <c r="Q76" s="53">
        <f aca="true" t="shared" si="22" ref="Q76:X76">SUM(Q50:Q52)-Q49</f>
        <v>0</v>
      </c>
      <c r="R76" s="53">
        <f t="shared" si="22"/>
        <v>0</v>
      </c>
      <c r="S76" s="53">
        <f t="shared" si="22"/>
        <v>0</v>
      </c>
      <c r="T76" s="53">
        <f t="shared" si="22"/>
        <v>0</v>
      </c>
      <c r="U76" s="53">
        <f t="shared" si="22"/>
        <v>0</v>
      </c>
      <c r="V76" s="53">
        <f t="shared" si="22"/>
        <v>0</v>
      </c>
      <c r="W76" s="53">
        <f t="shared" si="22"/>
        <v>0</v>
      </c>
      <c r="X76" s="53">
        <f t="shared" si="22"/>
        <v>0</v>
      </c>
    </row>
    <row r="77" spans="8:24" ht="12"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</row>
  </sheetData>
  <sheetProtection/>
  <mergeCells count="136">
    <mergeCell ref="B8:G8"/>
    <mergeCell ref="H4:O4"/>
    <mergeCell ref="Q4:X4"/>
    <mergeCell ref="B4:G7"/>
    <mergeCell ref="N5:N7"/>
    <mergeCell ref="O5:O7"/>
    <mergeCell ref="W5:W7"/>
    <mergeCell ref="X5:X7"/>
    <mergeCell ref="C9:G9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D44:G44"/>
    <mergeCell ref="E41:G41"/>
    <mergeCell ref="E42:G42"/>
    <mergeCell ref="E43:G43"/>
    <mergeCell ref="Y8:AD8"/>
    <mergeCell ref="Z9:AD9"/>
    <mergeCell ref="AA10:AD10"/>
    <mergeCell ref="D57:E57"/>
    <mergeCell ref="F57:G57"/>
    <mergeCell ref="D53:G53"/>
    <mergeCell ref="D46:G46"/>
    <mergeCell ref="D47:G47"/>
    <mergeCell ref="E45:F45"/>
    <mergeCell ref="C48:G48"/>
    <mergeCell ref="AB11:AD11"/>
    <mergeCell ref="AB12:AD12"/>
    <mergeCell ref="AB13:AD13"/>
    <mergeCell ref="AB14:AD14"/>
    <mergeCell ref="AA15:AD15"/>
    <mergeCell ref="AB16:AD16"/>
    <mergeCell ref="AA25:AD25"/>
    <mergeCell ref="AB26:AC26"/>
    <mergeCell ref="AA27:AD27"/>
    <mergeCell ref="AA28:AD28"/>
    <mergeCell ref="AB17:AD17"/>
    <mergeCell ref="AB18:AD18"/>
    <mergeCell ref="AB19:AD19"/>
    <mergeCell ref="AA20:AD20"/>
    <mergeCell ref="AA21:AD21"/>
    <mergeCell ref="Z22:AD22"/>
    <mergeCell ref="AA57:AB57"/>
    <mergeCell ref="Z29:AD29"/>
    <mergeCell ref="AA30:AD30"/>
    <mergeCell ref="AA35:AD35"/>
    <mergeCell ref="AB36:AD36"/>
    <mergeCell ref="AB37:AD37"/>
    <mergeCell ref="AA38:AD38"/>
    <mergeCell ref="AB52:AD52"/>
    <mergeCell ref="AB43:AD43"/>
    <mergeCell ref="AB41:AD41"/>
    <mergeCell ref="AA63:AB63"/>
    <mergeCell ref="AC63:AD63"/>
    <mergeCell ref="AA61:AB61"/>
    <mergeCell ref="AA53:AD53"/>
    <mergeCell ref="AB54:AC54"/>
    <mergeCell ref="AB55:AC55"/>
    <mergeCell ref="Z56:AD56"/>
    <mergeCell ref="AA60:AB60"/>
    <mergeCell ref="AC60:AD60"/>
    <mergeCell ref="AC57:AD57"/>
    <mergeCell ref="D49:G49"/>
    <mergeCell ref="E50:G50"/>
    <mergeCell ref="E51:G51"/>
    <mergeCell ref="E52:G52"/>
    <mergeCell ref="F58:G58"/>
    <mergeCell ref="D59:E59"/>
    <mergeCell ref="F59:G59"/>
    <mergeCell ref="E54:F54"/>
    <mergeCell ref="E55:F55"/>
    <mergeCell ref="C56:G56"/>
    <mergeCell ref="D58:E58"/>
    <mergeCell ref="AA62:AB62"/>
    <mergeCell ref="AC62:AD62"/>
    <mergeCell ref="AC61:AD61"/>
    <mergeCell ref="AA58:AB58"/>
    <mergeCell ref="AC58:AD58"/>
    <mergeCell ref="AA59:AB59"/>
    <mergeCell ref="AC59:AD59"/>
    <mergeCell ref="D63:E63"/>
    <mergeCell ref="F63:G63"/>
    <mergeCell ref="D60:E60"/>
    <mergeCell ref="F60:G60"/>
    <mergeCell ref="D61:E61"/>
    <mergeCell ref="F61:G61"/>
    <mergeCell ref="D62:E62"/>
    <mergeCell ref="F62:G62"/>
    <mergeCell ref="H2:N2"/>
    <mergeCell ref="R2:X2"/>
    <mergeCell ref="AB51:AD51"/>
    <mergeCell ref="AB45:AC45"/>
    <mergeCell ref="AA47:AD47"/>
    <mergeCell ref="Z48:AD48"/>
    <mergeCell ref="AA49:AD49"/>
    <mergeCell ref="AA46:AD46"/>
    <mergeCell ref="AB50:AD50"/>
    <mergeCell ref="AA44:AD44"/>
    <mergeCell ref="AB42:AD42"/>
    <mergeCell ref="AB40:AD40"/>
    <mergeCell ref="Y4:AD7"/>
    <mergeCell ref="AB39:AD39"/>
    <mergeCell ref="AA31:AD31"/>
    <mergeCell ref="AA32:AD32"/>
    <mergeCell ref="Z33:AD33"/>
    <mergeCell ref="AA34:AD34"/>
    <mergeCell ref="AA23:AD23"/>
    <mergeCell ref="AA24:A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6"/>
  <sheetViews>
    <sheetView tabSelected="1" view="pageBreakPreview" zoomScaleSheetLayoutView="100" zoomScalePageLayoutView="0" workbookViewId="0" topLeftCell="A1">
      <pane xSplit="7" ySplit="7" topLeftCell="M8" activePane="bottomRight" state="frozen"/>
      <selection pane="topLeft" activeCell="B4" sqref="B4:G7"/>
      <selection pane="topRight" activeCell="B4" sqref="B4:G7"/>
      <selection pane="bottomLeft" activeCell="B4" sqref="B4:G7"/>
      <selection pane="bottomRight" activeCell="B1" sqref="B1:AC16384"/>
    </sheetView>
  </sheetViews>
  <sheetFormatPr defaultColWidth="9.125" defaultRowHeight="12.75"/>
  <cols>
    <col min="1" max="1" width="2.625" style="8" customWidth="1"/>
    <col min="2" max="6" width="2.625" style="11" customWidth="1"/>
    <col min="7" max="7" width="15.125" style="11" customWidth="1"/>
    <col min="8" max="8" width="10.625" style="11" customWidth="1"/>
    <col min="9" max="9" width="8.875" style="11" bestFit="1" customWidth="1"/>
    <col min="10" max="10" width="8.625" style="11" bestFit="1" customWidth="1"/>
    <col min="11" max="12" width="8.50390625" style="11" bestFit="1" customWidth="1"/>
    <col min="13" max="14" width="7.875" style="11" customWidth="1"/>
    <col min="15" max="15" width="9.50390625" style="11" bestFit="1" customWidth="1"/>
    <col min="16" max="16" width="2.625" style="11" customWidth="1"/>
    <col min="17" max="20" width="10.00390625" style="11" customWidth="1"/>
    <col min="21" max="22" width="7.875" style="11" customWidth="1"/>
    <col min="23" max="23" width="10.00390625" style="11" customWidth="1"/>
    <col min="24" max="28" width="2.625" style="11" customWidth="1"/>
    <col min="29" max="29" width="15.125" style="11" customWidth="1"/>
    <col min="30" max="16384" width="9.125" style="8" customWidth="1"/>
  </cols>
  <sheetData>
    <row r="1" spans="2:29" s="4" customFormat="1" ht="12">
      <c r="B1" s="16" t="s">
        <v>98</v>
      </c>
      <c r="C1" s="16"/>
      <c r="D1" s="16"/>
      <c r="E1" s="16"/>
      <c r="F1" s="16"/>
      <c r="G1" s="16"/>
      <c r="H1" s="55"/>
      <c r="I1" s="55"/>
      <c r="J1" s="55"/>
      <c r="K1" s="55"/>
      <c r="L1" s="55"/>
      <c r="M1" s="55"/>
      <c r="N1" s="55"/>
      <c r="O1" s="55"/>
      <c r="P1" s="55"/>
      <c r="Q1" s="55" t="s">
        <v>99</v>
      </c>
      <c r="R1" s="55"/>
      <c r="S1" s="55"/>
      <c r="T1" s="55"/>
      <c r="U1" s="55"/>
      <c r="V1" s="55"/>
      <c r="W1" s="55"/>
      <c r="X1" s="16"/>
      <c r="Y1" s="16"/>
      <c r="Z1" s="16"/>
      <c r="AA1" s="16"/>
      <c r="AB1" s="16"/>
      <c r="AC1" s="16"/>
    </row>
    <row r="2" spans="1:29" s="1" customFormat="1" ht="14.25">
      <c r="A2" s="2"/>
      <c r="B2" s="56"/>
      <c r="C2" s="56"/>
      <c r="D2" s="56"/>
      <c r="E2" s="56"/>
      <c r="F2" s="56"/>
      <c r="G2" s="56"/>
      <c r="H2" s="84" t="s">
        <v>100</v>
      </c>
      <c r="I2" s="84"/>
      <c r="J2" s="84"/>
      <c r="K2" s="84"/>
      <c r="L2" s="84"/>
      <c r="M2" s="84"/>
      <c r="N2" s="84"/>
      <c r="O2" s="56"/>
      <c r="P2" s="57"/>
      <c r="Q2" s="58"/>
      <c r="R2" s="125" t="s">
        <v>95</v>
      </c>
      <c r="S2" s="125"/>
      <c r="T2" s="125"/>
      <c r="U2" s="125"/>
      <c r="V2" s="125"/>
      <c r="W2" s="125"/>
      <c r="X2" s="58"/>
      <c r="Y2" s="58"/>
      <c r="Z2" s="58"/>
      <c r="AA2" s="58"/>
      <c r="AB2" s="58"/>
      <c r="AC2" s="58"/>
    </row>
    <row r="3" spans="2:29" s="4" customFormat="1" ht="18" customHeight="1" thickBot="1">
      <c r="B3" s="16" t="s">
        <v>22</v>
      </c>
      <c r="C3" s="16"/>
      <c r="D3" s="16"/>
      <c r="E3" s="16"/>
      <c r="F3" s="16"/>
      <c r="G3" s="16"/>
      <c r="H3" s="59"/>
      <c r="I3" s="59"/>
      <c r="J3" s="59"/>
      <c r="K3" s="59"/>
      <c r="L3" s="59"/>
      <c r="M3" s="59"/>
      <c r="N3" s="59"/>
      <c r="O3" s="59"/>
      <c r="P3" s="55"/>
      <c r="Q3" s="59"/>
      <c r="R3" s="59"/>
      <c r="S3" s="59"/>
      <c r="T3" s="59"/>
      <c r="U3" s="59"/>
      <c r="V3" s="59"/>
      <c r="W3" s="59"/>
      <c r="X3" s="16"/>
      <c r="Y3" s="16"/>
      <c r="Z3" s="16"/>
      <c r="AA3" s="16"/>
      <c r="AB3" s="16"/>
      <c r="AC3" s="16"/>
    </row>
    <row r="4" spans="1:29" s="4" customFormat="1" ht="12">
      <c r="A4" s="6"/>
      <c r="B4" s="102" t="s">
        <v>78</v>
      </c>
      <c r="C4" s="102"/>
      <c r="D4" s="102"/>
      <c r="E4" s="102"/>
      <c r="F4" s="102"/>
      <c r="G4" s="103"/>
      <c r="H4" s="126" t="s">
        <v>2</v>
      </c>
      <c r="I4" s="127"/>
      <c r="J4" s="127"/>
      <c r="K4" s="127"/>
      <c r="L4" s="127"/>
      <c r="M4" s="127"/>
      <c r="N4" s="127"/>
      <c r="O4" s="127"/>
      <c r="P4" s="59"/>
      <c r="Q4" s="127" t="s">
        <v>75</v>
      </c>
      <c r="R4" s="127"/>
      <c r="S4" s="127"/>
      <c r="T4" s="127"/>
      <c r="U4" s="127"/>
      <c r="V4" s="127"/>
      <c r="W4" s="128"/>
      <c r="X4" s="76" t="s">
        <v>79</v>
      </c>
      <c r="Y4" s="77"/>
      <c r="Z4" s="77"/>
      <c r="AA4" s="77"/>
      <c r="AB4" s="77"/>
      <c r="AC4" s="77"/>
    </row>
    <row r="5" spans="1:29" s="4" customFormat="1" ht="12">
      <c r="A5" s="6"/>
      <c r="B5" s="104"/>
      <c r="C5" s="104"/>
      <c r="D5" s="104"/>
      <c r="E5" s="104"/>
      <c r="F5" s="104"/>
      <c r="G5" s="105"/>
      <c r="H5" s="60"/>
      <c r="I5" s="60"/>
      <c r="J5" s="60"/>
      <c r="K5" s="60"/>
      <c r="L5" s="60"/>
      <c r="M5" s="60"/>
      <c r="N5" s="108" t="s">
        <v>76</v>
      </c>
      <c r="O5" s="111" t="s">
        <v>77</v>
      </c>
      <c r="P5" s="59"/>
      <c r="Q5" s="61"/>
      <c r="R5" s="60"/>
      <c r="S5" s="60"/>
      <c r="T5" s="60"/>
      <c r="U5" s="60"/>
      <c r="V5" s="108" t="s">
        <v>76</v>
      </c>
      <c r="W5" s="111" t="s">
        <v>77</v>
      </c>
      <c r="X5" s="78"/>
      <c r="Y5" s="79"/>
      <c r="Z5" s="79"/>
      <c r="AA5" s="79"/>
      <c r="AB5" s="79"/>
      <c r="AC5" s="79"/>
    </row>
    <row r="6" spans="1:29" s="4" customFormat="1" ht="12">
      <c r="A6" s="6"/>
      <c r="B6" s="104"/>
      <c r="C6" s="104"/>
      <c r="D6" s="104"/>
      <c r="E6" s="104"/>
      <c r="F6" s="104"/>
      <c r="G6" s="105"/>
      <c r="H6" s="62" t="s">
        <v>64</v>
      </c>
      <c r="I6" s="62" t="s">
        <v>65</v>
      </c>
      <c r="J6" s="62" t="s">
        <v>66</v>
      </c>
      <c r="K6" s="62" t="s">
        <v>67</v>
      </c>
      <c r="L6" s="62" t="s">
        <v>68</v>
      </c>
      <c r="M6" s="62" t="s">
        <v>69</v>
      </c>
      <c r="N6" s="109"/>
      <c r="O6" s="112"/>
      <c r="P6" s="59"/>
      <c r="Q6" s="63" t="s">
        <v>64</v>
      </c>
      <c r="R6" s="62" t="s">
        <v>66</v>
      </c>
      <c r="S6" s="62" t="s">
        <v>67</v>
      </c>
      <c r="T6" s="62" t="s">
        <v>68</v>
      </c>
      <c r="U6" s="62" t="s">
        <v>69</v>
      </c>
      <c r="V6" s="109"/>
      <c r="W6" s="112"/>
      <c r="X6" s="78"/>
      <c r="Y6" s="79"/>
      <c r="Z6" s="79"/>
      <c r="AA6" s="79"/>
      <c r="AB6" s="79"/>
      <c r="AC6" s="79"/>
    </row>
    <row r="7" spans="1:29" ht="12">
      <c r="A7" s="3"/>
      <c r="B7" s="106"/>
      <c r="C7" s="106"/>
      <c r="D7" s="106"/>
      <c r="E7" s="106"/>
      <c r="F7" s="106"/>
      <c r="G7" s="107"/>
      <c r="H7" s="64"/>
      <c r="I7" s="64"/>
      <c r="J7" s="64"/>
      <c r="K7" s="64"/>
      <c r="L7" s="64"/>
      <c r="M7" s="64"/>
      <c r="N7" s="110"/>
      <c r="O7" s="113"/>
      <c r="P7" s="65"/>
      <c r="Q7" s="66"/>
      <c r="R7" s="64"/>
      <c r="S7" s="64"/>
      <c r="T7" s="64"/>
      <c r="U7" s="64"/>
      <c r="V7" s="110"/>
      <c r="W7" s="113"/>
      <c r="X7" s="80"/>
      <c r="Y7" s="81"/>
      <c r="Z7" s="81"/>
      <c r="AA7" s="81"/>
      <c r="AB7" s="81"/>
      <c r="AC7" s="81"/>
    </row>
    <row r="8" spans="2:29" s="3" customFormat="1" ht="12.75" customHeight="1">
      <c r="B8" s="98" t="s">
        <v>70</v>
      </c>
      <c r="C8" s="98"/>
      <c r="D8" s="98"/>
      <c r="E8" s="98"/>
      <c r="F8" s="98"/>
      <c r="G8" s="99"/>
      <c r="H8" s="29">
        <f>SUM(I8:O8)</f>
        <v>87398</v>
      </c>
      <c r="I8" s="29">
        <v>63300</v>
      </c>
      <c r="J8" s="29">
        <v>16995</v>
      </c>
      <c r="K8" s="29">
        <v>4570</v>
      </c>
      <c r="L8" s="29">
        <v>1627</v>
      </c>
      <c r="M8" s="29">
        <v>550</v>
      </c>
      <c r="N8" s="29">
        <v>335</v>
      </c>
      <c r="O8" s="29">
        <v>21</v>
      </c>
      <c r="P8" s="31"/>
      <c r="Q8" s="32">
        <f>SUM(R8:W8)</f>
        <v>4346</v>
      </c>
      <c r="R8" s="29">
        <v>2127</v>
      </c>
      <c r="S8" s="29">
        <v>1037</v>
      </c>
      <c r="T8" s="29">
        <v>526</v>
      </c>
      <c r="U8" s="29">
        <v>168</v>
      </c>
      <c r="V8" s="29">
        <v>334</v>
      </c>
      <c r="W8" s="29">
        <v>154</v>
      </c>
      <c r="X8" s="95" t="s">
        <v>70</v>
      </c>
      <c r="Y8" s="83"/>
      <c r="Z8" s="83"/>
      <c r="AA8" s="83"/>
      <c r="AB8" s="83"/>
      <c r="AC8" s="83"/>
    </row>
    <row r="9" spans="1:29" s="3" customFormat="1" ht="12.75" customHeight="1">
      <c r="A9" s="7"/>
      <c r="B9" s="34"/>
      <c r="C9" s="83" t="s">
        <v>71</v>
      </c>
      <c r="D9" s="83"/>
      <c r="E9" s="83"/>
      <c r="F9" s="83"/>
      <c r="G9" s="94"/>
      <c r="H9" s="29">
        <f aca="true" t="shared" si="0" ref="H9:H63">SUM(I9:O9)</f>
        <v>600</v>
      </c>
      <c r="I9" s="29">
        <v>350</v>
      </c>
      <c r="J9" s="29">
        <v>112</v>
      </c>
      <c r="K9" s="29">
        <v>69</v>
      </c>
      <c r="L9" s="29">
        <v>34</v>
      </c>
      <c r="M9" s="29">
        <v>10</v>
      </c>
      <c r="N9" s="29">
        <v>23</v>
      </c>
      <c r="O9" s="29">
        <v>2</v>
      </c>
      <c r="P9" s="31"/>
      <c r="Q9" s="35">
        <f aca="true" t="shared" si="1" ref="Q9:Q63">SUM(R9:W9)</f>
        <v>135</v>
      </c>
      <c r="R9" s="29">
        <v>32</v>
      </c>
      <c r="S9" s="29">
        <v>36</v>
      </c>
      <c r="T9" s="29">
        <v>43</v>
      </c>
      <c r="U9" s="29">
        <v>5</v>
      </c>
      <c r="V9" s="29">
        <v>14</v>
      </c>
      <c r="W9" s="29">
        <v>5</v>
      </c>
      <c r="X9" s="33"/>
      <c r="Y9" s="83" t="s">
        <v>71</v>
      </c>
      <c r="Z9" s="83"/>
      <c r="AA9" s="83"/>
      <c r="AB9" s="83"/>
      <c r="AC9" s="83"/>
    </row>
    <row r="10" spans="2:29" s="6" customFormat="1" ht="12.75" customHeight="1">
      <c r="B10" s="67"/>
      <c r="C10" s="67"/>
      <c r="D10" s="115" t="s">
        <v>80</v>
      </c>
      <c r="E10" s="115"/>
      <c r="F10" s="115"/>
      <c r="G10" s="116"/>
      <c r="H10" s="29">
        <f t="shared" si="0"/>
        <v>42</v>
      </c>
      <c r="I10" s="40">
        <v>38</v>
      </c>
      <c r="J10" s="40">
        <v>3</v>
      </c>
      <c r="K10" s="40">
        <v>0</v>
      </c>
      <c r="L10" s="40">
        <v>1</v>
      </c>
      <c r="M10" s="40">
        <v>0</v>
      </c>
      <c r="N10" s="40">
        <v>0</v>
      </c>
      <c r="O10" s="40">
        <v>0</v>
      </c>
      <c r="P10" s="69"/>
      <c r="Q10" s="35">
        <f t="shared" si="1"/>
        <v>5</v>
      </c>
      <c r="R10" s="40">
        <v>1</v>
      </c>
      <c r="S10" s="40">
        <v>1</v>
      </c>
      <c r="T10" s="40">
        <v>2</v>
      </c>
      <c r="U10" s="40">
        <v>0</v>
      </c>
      <c r="V10" s="40">
        <v>0</v>
      </c>
      <c r="W10" s="40">
        <v>1</v>
      </c>
      <c r="X10" s="70"/>
      <c r="Y10" s="67"/>
      <c r="Z10" s="115" t="s">
        <v>80</v>
      </c>
      <c r="AA10" s="115"/>
      <c r="AB10" s="115"/>
      <c r="AC10" s="115"/>
    </row>
    <row r="11" spans="2:29" s="6" customFormat="1" ht="12.75" customHeight="1">
      <c r="B11" s="67"/>
      <c r="C11" s="67"/>
      <c r="D11" s="67"/>
      <c r="E11" s="115" t="s">
        <v>3</v>
      </c>
      <c r="F11" s="115"/>
      <c r="G11" s="116"/>
      <c r="H11" s="29">
        <f t="shared" si="0"/>
        <v>38</v>
      </c>
      <c r="I11" s="42">
        <v>34</v>
      </c>
      <c r="J11" s="42">
        <v>3</v>
      </c>
      <c r="K11" s="42">
        <v>0</v>
      </c>
      <c r="L11" s="42">
        <v>1</v>
      </c>
      <c r="M11" s="42">
        <v>0</v>
      </c>
      <c r="N11" s="42">
        <v>0</v>
      </c>
      <c r="O11" s="42">
        <v>0</v>
      </c>
      <c r="P11" s="69"/>
      <c r="Q11" s="35">
        <f t="shared" si="1"/>
        <v>4</v>
      </c>
      <c r="R11" s="42">
        <v>1</v>
      </c>
      <c r="S11" s="42">
        <v>1</v>
      </c>
      <c r="T11" s="42">
        <v>1</v>
      </c>
      <c r="U11" s="42">
        <v>0</v>
      </c>
      <c r="V11" s="42">
        <v>0</v>
      </c>
      <c r="W11" s="42">
        <v>1</v>
      </c>
      <c r="X11" s="70"/>
      <c r="Y11" s="67"/>
      <c r="Z11" s="67"/>
      <c r="AA11" s="115" t="s">
        <v>3</v>
      </c>
      <c r="AB11" s="115"/>
      <c r="AC11" s="115"/>
    </row>
    <row r="12" spans="2:29" s="6" customFormat="1" ht="12.75" customHeight="1">
      <c r="B12" s="67"/>
      <c r="C12" s="67"/>
      <c r="D12" s="67"/>
      <c r="E12" s="115" t="s">
        <v>26</v>
      </c>
      <c r="F12" s="115"/>
      <c r="G12" s="116"/>
      <c r="H12" s="29">
        <f t="shared" si="0"/>
        <v>3</v>
      </c>
      <c r="I12" s="42">
        <v>3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69"/>
      <c r="Q12" s="35">
        <f t="shared" si="1"/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70"/>
      <c r="Y12" s="67"/>
      <c r="Z12" s="67"/>
      <c r="AA12" s="115" t="s">
        <v>26</v>
      </c>
      <c r="AB12" s="115"/>
      <c r="AC12" s="115"/>
    </row>
    <row r="13" spans="2:29" s="6" customFormat="1" ht="12.75" customHeight="1">
      <c r="B13" s="67"/>
      <c r="C13" s="67"/>
      <c r="D13" s="67"/>
      <c r="E13" s="115" t="s">
        <v>4</v>
      </c>
      <c r="F13" s="115"/>
      <c r="G13" s="116"/>
      <c r="H13" s="29">
        <f t="shared" si="0"/>
        <v>1</v>
      </c>
      <c r="I13" s="42">
        <v>1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69"/>
      <c r="Q13" s="35">
        <f t="shared" si="1"/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70"/>
      <c r="Y13" s="67"/>
      <c r="Z13" s="67"/>
      <c r="AA13" s="115" t="s">
        <v>4</v>
      </c>
      <c r="AB13" s="115"/>
      <c r="AC13" s="115"/>
    </row>
    <row r="14" spans="2:29" s="6" customFormat="1" ht="12.75" customHeight="1">
      <c r="B14" s="67"/>
      <c r="C14" s="67"/>
      <c r="D14" s="67"/>
      <c r="E14" s="115" t="s">
        <v>5</v>
      </c>
      <c r="F14" s="115"/>
      <c r="G14" s="116"/>
      <c r="H14" s="29">
        <f t="shared" si="0"/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69"/>
      <c r="Q14" s="35">
        <f t="shared" si="1"/>
        <v>1</v>
      </c>
      <c r="R14" s="42">
        <v>0</v>
      </c>
      <c r="S14" s="42">
        <v>0</v>
      </c>
      <c r="T14" s="42">
        <v>1</v>
      </c>
      <c r="U14" s="42">
        <v>0</v>
      </c>
      <c r="V14" s="42">
        <v>0</v>
      </c>
      <c r="W14" s="42">
        <v>0</v>
      </c>
      <c r="X14" s="70"/>
      <c r="Y14" s="67"/>
      <c r="Z14" s="67"/>
      <c r="AA14" s="115" t="s">
        <v>5</v>
      </c>
      <c r="AB14" s="115"/>
      <c r="AC14" s="115"/>
    </row>
    <row r="15" spans="2:29" s="6" customFormat="1" ht="12.75" customHeight="1">
      <c r="B15" s="67"/>
      <c r="C15" s="67"/>
      <c r="D15" s="115" t="s">
        <v>27</v>
      </c>
      <c r="E15" s="115"/>
      <c r="F15" s="115"/>
      <c r="G15" s="116"/>
      <c r="H15" s="29">
        <f t="shared" si="0"/>
        <v>375</v>
      </c>
      <c r="I15" s="40">
        <v>154</v>
      </c>
      <c r="J15" s="40">
        <v>96</v>
      </c>
      <c r="K15" s="40">
        <v>58</v>
      </c>
      <c r="L15" s="40">
        <v>32</v>
      </c>
      <c r="M15" s="40">
        <v>10</v>
      </c>
      <c r="N15" s="40">
        <v>23</v>
      </c>
      <c r="O15" s="40">
        <v>2</v>
      </c>
      <c r="P15" s="69"/>
      <c r="Q15" s="35">
        <f t="shared" si="1"/>
        <v>117</v>
      </c>
      <c r="R15" s="40">
        <v>26</v>
      </c>
      <c r="S15" s="40">
        <v>31</v>
      </c>
      <c r="T15" s="40">
        <v>37</v>
      </c>
      <c r="U15" s="40">
        <v>5</v>
      </c>
      <c r="V15" s="40">
        <v>14</v>
      </c>
      <c r="W15" s="40">
        <v>4</v>
      </c>
      <c r="X15" s="70"/>
      <c r="Y15" s="67"/>
      <c r="Z15" s="115" t="s">
        <v>27</v>
      </c>
      <c r="AA15" s="115"/>
      <c r="AB15" s="115"/>
      <c r="AC15" s="115"/>
    </row>
    <row r="16" spans="2:29" s="6" customFormat="1" ht="12.75" customHeight="1">
      <c r="B16" s="67"/>
      <c r="C16" s="67"/>
      <c r="D16" s="67"/>
      <c r="E16" s="115" t="s">
        <v>6</v>
      </c>
      <c r="F16" s="115"/>
      <c r="G16" s="116"/>
      <c r="H16" s="29">
        <f t="shared" si="0"/>
        <v>3</v>
      </c>
      <c r="I16" s="42">
        <v>1</v>
      </c>
      <c r="J16" s="42">
        <v>1</v>
      </c>
      <c r="K16" s="42">
        <v>1</v>
      </c>
      <c r="L16" s="42">
        <v>0</v>
      </c>
      <c r="M16" s="42">
        <v>0</v>
      </c>
      <c r="N16" s="42">
        <v>0</v>
      </c>
      <c r="O16" s="42">
        <v>0</v>
      </c>
      <c r="P16" s="69"/>
      <c r="Q16" s="35">
        <f t="shared" si="1"/>
        <v>1</v>
      </c>
      <c r="R16" s="42">
        <v>0</v>
      </c>
      <c r="S16" s="42">
        <v>0</v>
      </c>
      <c r="T16" s="42">
        <v>0</v>
      </c>
      <c r="U16" s="42">
        <v>0</v>
      </c>
      <c r="V16" s="42">
        <v>1</v>
      </c>
      <c r="W16" s="42">
        <v>0</v>
      </c>
      <c r="X16" s="70"/>
      <c r="Y16" s="67"/>
      <c r="Z16" s="67"/>
      <c r="AA16" s="115" t="s">
        <v>6</v>
      </c>
      <c r="AB16" s="115"/>
      <c r="AC16" s="115"/>
    </row>
    <row r="17" spans="2:29" s="6" customFormat="1" ht="12.75" customHeight="1">
      <c r="B17" s="67"/>
      <c r="C17" s="67"/>
      <c r="D17" s="67"/>
      <c r="E17" s="115" t="s">
        <v>7</v>
      </c>
      <c r="F17" s="115"/>
      <c r="G17" s="116"/>
      <c r="H17" s="29">
        <f t="shared" si="0"/>
        <v>207</v>
      </c>
      <c r="I17" s="42">
        <v>68</v>
      </c>
      <c r="J17" s="42">
        <v>60</v>
      </c>
      <c r="K17" s="42">
        <v>35</v>
      </c>
      <c r="L17" s="42">
        <v>23</v>
      </c>
      <c r="M17" s="42">
        <v>4</v>
      </c>
      <c r="N17" s="42">
        <v>15</v>
      </c>
      <c r="O17" s="42">
        <v>2</v>
      </c>
      <c r="P17" s="69"/>
      <c r="Q17" s="35">
        <f t="shared" si="1"/>
        <v>69</v>
      </c>
      <c r="R17" s="42">
        <v>14</v>
      </c>
      <c r="S17" s="42">
        <v>15</v>
      </c>
      <c r="T17" s="42">
        <v>25</v>
      </c>
      <c r="U17" s="42">
        <v>4</v>
      </c>
      <c r="V17" s="42">
        <v>8</v>
      </c>
      <c r="W17" s="42">
        <v>3</v>
      </c>
      <c r="X17" s="70"/>
      <c r="Y17" s="67"/>
      <c r="Z17" s="67"/>
      <c r="AA17" s="115" t="s">
        <v>7</v>
      </c>
      <c r="AB17" s="115"/>
      <c r="AC17" s="115"/>
    </row>
    <row r="18" spans="2:29" s="6" customFormat="1" ht="12.75" customHeight="1">
      <c r="B18" s="67"/>
      <c r="C18" s="67"/>
      <c r="D18" s="67"/>
      <c r="E18" s="115" t="s">
        <v>8</v>
      </c>
      <c r="F18" s="115"/>
      <c r="G18" s="116"/>
      <c r="H18" s="29">
        <f t="shared" si="0"/>
        <v>7</v>
      </c>
      <c r="I18" s="42">
        <v>5</v>
      </c>
      <c r="J18" s="42">
        <v>2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69"/>
      <c r="Q18" s="35">
        <f t="shared" si="1"/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70"/>
      <c r="Y18" s="67"/>
      <c r="Z18" s="67"/>
      <c r="AA18" s="115" t="s">
        <v>8</v>
      </c>
      <c r="AB18" s="115"/>
      <c r="AC18" s="115"/>
    </row>
    <row r="19" spans="2:29" s="6" customFormat="1" ht="12.75" customHeight="1">
      <c r="B19" s="67"/>
      <c r="C19" s="67"/>
      <c r="D19" s="67"/>
      <c r="E19" s="115" t="s">
        <v>9</v>
      </c>
      <c r="F19" s="115"/>
      <c r="G19" s="116"/>
      <c r="H19" s="29">
        <f t="shared" si="0"/>
        <v>158</v>
      </c>
      <c r="I19" s="42">
        <v>80</v>
      </c>
      <c r="J19" s="42">
        <v>33</v>
      </c>
      <c r="K19" s="42">
        <v>22</v>
      </c>
      <c r="L19" s="42">
        <v>9</v>
      </c>
      <c r="M19" s="42">
        <v>6</v>
      </c>
      <c r="N19" s="42">
        <v>8</v>
      </c>
      <c r="O19" s="42">
        <v>0</v>
      </c>
      <c r="P19" s="69"/>
      <c r="Q19" s="35">
        <f t="shared" si="1"/>
        <v>47</v>
      </c>
      <c r="R19" s="42">
        <v>12</v>
      </c>
      <c r="S19" s="42">
        <v>16</v>
      </c>
      <c r="T19" s="42">
        <v>12</v>
      </c>
      <c r="U19" s="42">
        <v>1</v>
      </c>
      <c r="V19" s="42">
        <v>5</v>
      </c>
      <c r="W19" s="42">
        <v>1</v>
      </c>
      <c r="X19" s="70"/>
      <c r="Y19" s="67"/>
      <c r="Z19" s="67"/>
      <c r="AA19" s="115" t="s">
        <v>9</v>
      </c>
      <c r="AB19" s="115"/>
      <c r="AC19" s="115"/>
    </row>
    <row r="20" spans="2:29" s="6" customFormat="1" ht="12.75" customHeight="1">
      <c r="B20" s="67"/>
      <c r="C20" s="67"/>
      <c r="D20" s="115" t="s">
        <v>28</v>
      </c>
      <c r="E20" s="115"/>
      <c r="F20" s="115"/>
      <c r="G20" s="116"/>
      <c r="H20" s="29">
        <f t="shared" si="0"/>
        <v>86</v>
      </c>
      <c r="I20" s="42">
        <v>71</v>
      </c>
      <c r="J20" s="42">
        <v>6</v>
      </c>
      <c r="K20" s="42">
        <v>8</v>
      </c>
      <c r="L20" s="42">
        <v>1</v>
      </c>
      <c r="M20" s="42">
        <v>0</v>
      </c>
      <c r="N20" s="42">
        <v>0</v>
      </c>
      <c r="O20" s="42">
        <v>0</v>
      </c>
      <c r="P20" s="69"/>
      <c r="Q20" s="35">
        <f t="shared" si="1"/>
        <v>1</v>
      </c>
      <c r="R20" s="42">
        <v>1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70"/>
      <c r="Y20" s="67"/>
      <c r="Z20" s="115" t="s">
        <v>28</v>
      </c>
      <c r="AA20" s="115"/>
      <c r="AB20" s="115"/>
      <c r="AC20" s="115"/>
    </row>
    <row r="21" spans="2:29" s="6" customFormat="1" ht="12.75" customHeight="1">
      <c r="B21" s="67"/>
      <c r="C21" s="67"/>
      <c r="D21" s="115" t="s">
        <v>29</v>
      </c>
      <c r="E21" s="115"/>
      <c r="F21" s="115"/>
      <c r="G21" s="116"/>
      <c r="H21" s="29">
        <f t="shared" si="0"/>
        <v>97</v>
      </c>
      <c r="I21" s="42">
        <v>87</v>
      </c>
      <c r="J21" s="42">
        <v>7</v>
      </c>
      <c r="K21" s="42">
        <v>3</v>
      </c>
      <c r="L21" s="42">
        <v>0</v>
      </c>
      <c r="M21" s="42">
        <v>0</v>
      </c>
      <c r="N21" s="42">
        <v>0</v>
      </c>
      <c r="O21" s="42">
        <v>0</v>
      </c>
      <c r="P21" s="69"/>
      <c r="Q21" s="35">
        <f t="shared" si="1"/>
        <v>12</v>
      </c>
      <c r="R21" s="42">
        <v>4</v>
      </c>
      <c r="S21" s="42">
        <v>4</v>
      </c>
      <c r="T21" s="42">
        <v>4</v>
      </c>
      <c r="U21" s="42">
        <v>0</v>
      </c>
      <c r="V21" s="42">
        <v>0</v>
      </c>
      <c r="W21" s="42">
        <v>0</v>
      </c>
      <c r="X21" s="70"/>
      <c r="Y21" s="67"/>
      <c r="Z21" s="115" t="s">
        <v>29</v>
      </c>
      <c r="AA21" s="115"/>
      <c r="AB21" s="115"/>
      <c r="AC21" s="115"/>
    </row>
    <row r="22" spans="1:29" s="3" customFormat="1" ht="12.75" customHeight="1">
      <c r="A22" s="7"/>
      <c r="B22" s="34"/>
      <c r="C22" s="83" t="s">
        <v>30</v>
      </c>
      <c r="D22" s="83"/>
      <c r="E22" s="83"/>
      <c r="F22" s="83"/>
      <c r="G22" s="94"/>
      <c r="H22" s="29">
        <f t="shared" si="0"/>
        <v>5408</v>
      </c>
      <c r="I22" s="29">
        <v>3659</v>
      </c>
      <c r="J22" s="29">
        <v>966</v>
      </c>
      <c r="K22" s="29">
        <v>420</v>
      </c>
      <c r="L22" s="29">
        <v>183</v>
      </c>
      <c r="M22" s="29">
        <v>82</v>
      </c>
      <c r="N22" s="29">
        <v>92</v>
      </c>
      <c r="O22" s="29">
        <v>6</v>
      </c>
      <c r="P22" s="31"/>
      <c r="Q22" s="35">
        <f t="shared" si="1"/>
        <v>271</v>
      </c>
      <c r="R22" s="29">
        <v>104</v>
      </c>
      <c r="S22" s="29">
        <v>78</v>
      </c>
      <c r="T22" s="29">
        <v>34</v>
      </c>
      <c r="U22" s="29">
        <v>21</v>
      </c>
      <c r="V22" s="29">
        <v>30</v>
      </c>
      <c r="W22" s="29">
        <v>4</v>
      </c>
      <c r="X22" s="33"/>
      <c r="Y22" s="83" t="s">
        <v>30</v>
      </c>
      <c r="Z22" s="83"/>
      <c r="AA22" s="83"/>
      <c r="AB22" s="83"/>
      <c r="AC22" s="83"/>
    </row>
    <row r="23" spans="2:29" s="6" customFormat="1" ht="12.75" customHeight="1">
      <c r="B23" s="67"/>
      <c r="C23" s="67"/>
      <c r="D23" s="115" t="s">
        <v>10</v>
      </c>
      <c r="E23" s="115"/>
      <c r="F23" s="115"/>
      <c r="G23" s="116"/>
      <c r="H23" s="29">
        <f t="shared" si="0"/>
        <v>12</v>
      </c>
      <c r="I23" s="42">
        <v>0</v>
      </c>
      <c r="J23" s="42">
        <v>0</v>
      </c>
      <c r="K23" s="42">
        <v>1</v>
      </c>
      <c r="L23" s="42">
        <v>0</v>
      </c>
      <c r="M23" s="42">
        <v>4</v>
      </c>
      <c r="N23" s="42">
        <v>5</v>
      </c>
      <c r="O23" s="42">
        <v>2</v>
      </c>
      <c r="P23" s="69"/>
      <c r="Q23" s="35">
        <f t="shared" si="1"/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70"/>
      <c r="Y23" s="67"/>
      <c r="Z23" s="115" t="s">
        <v>10</v>
      </c>
      <c r="AA23" s="115"/>
      <c r="AB23" s="115"/>
      <c r="AC23" s="115"/>
    </row>
    <row r="24" spans="2:29" s="6" customFormat="1" ht="12.75" customHeight="1">
      <c r="B24" s="67"/>
      <c r="C24" s="67"/>
      <c r="D24" s="115" t="s">
        <v>31</v>
      </c>
      <c r="E24" s="115"/>
      <c r="F24" s="115"/>
      <c r="G24" s="116"/>
      <c r="H24" s="29">
        <f t="shared" si="0"/>
        <v>1184</v>
      </c>
      <c r="I24" s="42">
        <v>955</v>
      </c>
      <c r="J24" s="42">
        <v>144</v>
      </c>
      <c r="K24" s="42">
        <v>53</v>
      </c>
      <c r="L24" s="42">
        <v>20</v>
      </c>
      <c r="M24" s="42">
        <v>7</v>
      </c>
      <c r="N24" s="42">
        <v>5</v>
      </c>
      <c r="O24" s="42">
        <v>0</v>
      </c>
      <c r="P24" s="69"/>
      <c r="Q24" s="35">
        <f t="shared" si="1"/>
        <v>39</v>
      </c>
      <c r="R24" s="42">
        <v>23</v>
      </c>
      <c r="S24" s="42">
        <v>5</v>
      </c>
      <c r="T24" s="42">
        <v>5</v>
      </c>
      <c r="U24" s="42">
        <v>2</v>
      </c>
      <c r="V24" s="42">
        <v>4</v>
      </c>
      <c r="W24" s="42">
        <v>0</v>
      </c>
      <c r="X24" s="70"/>
      <c r="Y24" s="67"/>
      <c r="Z24" s="115" t="s">
        <v>31</v>
      </c>
      <c r="AA24" s="115"/>
      <c r="AB24" s="115"/>
      <c r="AC24" s="115"/>
    </row>
    <row r="25" spans="2:29" s="6" customFormat="1" ht="12.75" customHeight="1">
      <c r="B25" s="67"/>
      <c r="C25" s="67"/>
      <c r="D25" s="115" t="s">
        <v>32</v>
      </c>
      <c r="E25" s="115"/>
      <c r="F25" s="115"/>
      <c r="G25" s="116"/>
      <c r="H25" s="29">
        <f t="shared" si="0"/>
        <v>3112</v>
      </c>
      <c r="I25" s="42">
        <v>2149</v>
      </c>
      <c r="J25" s="42">
        <v>498</v>
      </c>
      <c r="K25" s="42">
        <v>238</v>
      </c>
      <c r="L25" s="42">
        <v>110</v>
      </c>
      <c r="M25" s="42">
        <v>52</v>
      </c>
      <c r="N25" s="42">
        <v>61</v>
      </c>
      <c r="O25" s="42">
        <v>4</v>
      </c>
      <c r="P25" s="69"/>
      <c r="Q25" s="35">
        <f t="shared" si="1"/>
        <v>138</v>
      </c>
      <c r="R25" s="42">
        <v>50</v>
      </c>
      <c r="S25" s="42">
        <v>37</v>
      </c>
      <c r="T25" s="42">
        <v>18</v>
      </c>
      <c r="U25" s="42">
        <v>12</v>
      </c>
      <c r="V25" s="42">
        <v>17</v>
      </c>
      <c r="W25" s="42">
        <v>4</v>
      </c>
      <c r="X25" s="70"/>
      <c r="Y25" s="67"/>
      <c r="Z25" s="115" t="s">
        <v>32</v>
      </c>
      <c r="AA25" s="115"/>
      <c r="AB25" s="115"/>
      <c r="AC25" s="115"/>
    </row>
    <row r="26" spans="2:29" s="6" customFormat="1" ht="12.75" customHeight="1">
      <c r="B26" s="67"/>
      <c r="C26" s="67"/>
      <c r="D26" s="67"/>
      <c r="E26" s="114" t="s">
        <v>33</v>
      </c>
      <c r="F26" s="114"/>
      <c r="G26" s="68" t="s">
        <v>12</v>
      </c>
      <c r="H26" s="29">
        <f t="shared" si="0"/>
        <v>2</v>
      </c>
      <c r="I26" s="42">
        <v>1</v>
      </c>
      <c r="J26" s="42">
        <v>0</v>
      </c>
      <c r="K26" s="42">
        <v>0</v>
      </c>
      <c r="L26" s="42">
        <v>0</v>
      </c>
      <c r="M26" s="42">
        <v>0</v>
      </c>
      <c r="N26" s="42">
        <v>1</v>
      </c>
      <c r="O26" s="42">
        <v>0</v>
      </c>
      <c r="P26" s="69"/>
      <c r="Q26" s="35">
        <f t="shared" si="1"/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70"/>
      <c r="Y26" s="67"/>
      <c r="Z26" s="67"/>
      <c r="AA26" s="114" t="s">
        <v>33</v>
      </c>
      <c r="AB26" s="114"/>
      <c r="AC26" s="67" t="s">
        <v>12</v>
      </c>
    </row>
    <row r="27" spans="2:29" s="6" customFormat="1" ht="12.75" customHeight="1">
      <c r="B27" s="67"/>
      <c r="C27" s="67"/>
      <c r="D27" s="115" t="s">
        <v>34</v>
      </c>
      <c r="E27" s="115"/>
      <c r="F27" s="115"/>
      <c r="G27" s="116"/>
      <c r="H27" s="29">
        <f t="shared" si="0"/>
        <v>110</v>
      </c>
      <c r="I27" s="42">
        <v>95</v>
      </c>
      <c r="J27" s="42">
        <v>7</v>
      </c>
      <c r="K27" s="42">
        <v>5</v>
      </c>
      <c r="L27" s="42">
        <v>3</v>
      </c>
      <c r="M27" s="42">
        <v>0</v>
      </c>
      <c r="N27" s="42">
        <v>0</v>
      </c>
      <c r="O27" s="42">
        <v>0</v>
      </c>
      <c r="P27" s="69"/>
      <c r="Q27" s="35">
        <f t="shared" si="1"/>
        <v>4</v>
      </c>
      <c r="R27" s="42">
        <v>2</v>
      </c>
      <c r="S27" s="42">
        <v>2</v>
      </c>
      <c r="T27" s="42">
        <v>0</v>
      </c>
      <c r="U27" s="42">
        <v>0</v>
      </c>
      <c r="V27" s="42">
        <v>0</v>
      </c>
      <c r="W27" s="42">
        <v>0</v>
      </c>
      <c r="X27" s="70"/>
      <c r="Y27" s="67"/>
      <c r="Z27" s="115" t="s">
        <v>34</v>
      </c>
      <c r="AA27" s="115"/>
      <c r="AB27" s="115"/>
      <c r="AC27" s="115"/>
    </row>
    <row r="28" spans="2:29" s="6" customFormat="1" ht="12.75" customHeight="1">
      <c r="B28" s="67"/>
      <c r="C28" s="67"/>
      <c r="D28" s="115" t="s">
        <v>35</v>
      </c>
      <c r="E28" s="115"/>
      <c r="F28" s="115"/>
      <c r="G28" s="116"/>
      <c r="H28" s="29">
        <f t="shared" si="0"/>
        <v>990</v>
      </c>
      <c r="I28" s="42">
        <v>460</v>
      </c>
      <c r="J28" s="42">
        <v>317</v>
      </c>
      <c r="K28" s="42">
        <v>123</v>
      </c>
      <c r="L28" s="42">
        <v>50</v>
      </c>
      <c r="M28" s="42">
        <v>19</v>
      </c>
      <c r="N28" s="42">
        <v>21</v>
      </c>
      <c r="O28" s="42">
        <v>0</v>
      </c>
      <c r="P28" s="69"/>
      <c r="Q28" s="35">
        <f t="shared" si="1"/>
        <v>90</v>
      </c>
      <c r="R28" s="42">
        <v>29</v>
      </c>
      <c r="S28" s="42">
        <v>34</v>
      </c>
      <c r="T28" s="42">
        <v>11</v>
      </c>
      <c r="U28" s="42">
        <v>7</v>
      </c>
      <c r="V28" s="42">
        <v>9</v>
      </c>
      <c r="W28" s="42">
        <v>0</v>
      </c>
      <c r="X28" s="70"/>
      <c r="Y28" s="67"/>
      <c r="Z28" s="115" t="s">
        <v>35</v>
      </c>
      <c r="AA28" s="115"/>
      <c r="AB28" s="115"/>
      <c r="AC28" s="115"/>
    </row>
    <row r="29" spans="1:29" s="3" customFormat="1" ht="12.75" customHeight="1">
      <c r="A29" s="7"/>
      <c r="B29" s="34"/>
      <c r="C29" s="83" t="s">
        <v>36</v>
      </c>
      <c r="D29" s="83"/>
      <c r="E29" s="83"/>
      <c r="F29" s="83"/>
      <c r="G29" s="94"/>
      <c r="H29" s="29">
        <f t="shared" si="0"/>
        <v>56620</v>
      </c>
      <c r="I29" s="29">
        <v>38504</v>
      </c>
      <c r="J29" s="29">
        <v>13316</v>
      </c>
      <c r="K29" s="29">
        <v>3365</v>
      </c>
      <c r="L29" s="29">
        <v>1046</v>
      </c>
      <c r="M29" s="29">
        <v>294</v>
      </c>
      <c r="N29" s="29">
        <v>93</v>
      </c>
      <c r="O29" s="29">
        <v>2</v>
      </c>
      <c r="P29" s="31"/>
      <c r="Q29" s="35">
        <f t="shared" si="1"/>
        <v>3180</v>
      </c>
      <c r="R29" s="29">
        <v>1780</v>
      </c>
      <c r="S29" s="29">
        <v>804</v>
      </c>
      <c r="T29" s="29">
        <v>351</v>
      </c>
      <c r="U29" s="29">
        <v>56</v>
      </c>
      <c r="V29" s="29">
        <v>186</v>
      </c>
      <c r="W29" s="29">
        <v>3</v>
      </c>
      <c r="X29" s="33"/>
      <c r="Y29" s="83" t="s">
        <v>36</v>
      </c>
      <c r="Z29" s="83"/>
      <c r="AA29" s="83"/>
      <c r="AB29" s="83"/>
      <c r="AC29" s="83"/>
    </row>
    <row r="30" spans="2:29" s="6" customFormat="1" ht="12.75" customHeight="1">
      <c r="B30" s="67"/>
      <c r="C30" s="67"/>
      <c r="D30" s="115" t="s">
        <v>81</v>
      </c>
      <c r="E30" s="115"/>
      <c r="F30" s="115"/>
      <c r="G30" s="116"/>
      <c r="H30" s="29">
        <f t="shared" si="0"/>
        <v>2920</v>
      </c>
      <c r="I30" s="42">
        <v>1623</v>
      </c>
      <c r="J30" s="42">
        <v>737</v>
      </c>
      <c r="K30" s="42">
        <v>380</v>
      </c>
      <c r="L30" s="42">
        <v>120</v>
      </c>
      <c r="M30" s="42">
        <v>41</v>
      </c>
      <c r="N30" s="42">
        <v>18</v>
      </c>
      <c r="O30" s="42">
        <v>1</v>
      </c>
      <c r="P30" s="69"/>
      <c r="Q30" s="35">
        <f t="shared" si="1"/>
        <v>958</v>
      </c>
      <c r="R30" s="42">
        <v>398</v>
      </c>
      <c r="S30" s="42">
        <v>355</v>
      </c>
      <c r="T30" s="42">
        <v>156</v>
      </c>
      <c r="U30" s="42">
        <v>15</v>
      </c>
      <c r="V30" s="42">
        <v>33</v>
      </c>
      <c r="W30" s="42">
        <v>1</v>
      </c>
      <c r="X30" s="70"/>
      <c r="Y30" s="67"/>
      <c r="Z30" s="115" t="s">
        <v>81</v>
      </c>
      <c r="AA30" s="115"/>
      <c r="AB30" s="115"/>
      <c r="AC30" s="115"/>
    </row>
    <row r="31" spans="2:29" s="6" customFormat="1" ht="12.75" customHeight="1">
      <c r="B31" s="67"/>
      <c r="C31" s="67"/>
      <c r="D31" s="115" t="s">
        <v>82</v>
      </c>
      <c r="E31" s="115"/>
      <c r="F31" s="115"/>
      <c r="G31" s="116"/>
      <c r="H31" s="29">
        <f t="shared" si="0"/>
        <v>17219</v>
      </c>
      <c r="I31" s="42">
        <v>11534</v>
      </c>
      <c r="J31" s="42">
        <v>3958</v>
      </c>
      <c r="K31" s="42">
        <v>1162</v>
      </c>
      <c r="L31" s="42">
        <v>400</v>
      </c>
      <c r="M31" s="42">
        <v>130</v>
      </c>
      <c r="N31" s="42">
        <v>34</v>
      </c>
      <c r="O31" s="42">
        <v>1</v>
      </c>
      <c r="P31" s="69"/>
      <c r="Q31" s="35">
        <f t="shared" si="1"/>
        <v>247</v>
      </c>
      <c r="R31" s="42">
        <v>141</v>
      </c>
      <c r="S31" s="42">
        <v>54</v>
      </c>
      <c r="T31" s="42">
        <v>30</v>
      </c>
      <c r="U31" s="42">
        <v>13</v>
      </c>
      <c r="V31" s="42">
        <v>8</v>
      </c>
      <c r="W31" s="42">
        <v>1</v>
      </c>
      <c r="X31" s="70"/>
      <c r="Y31" s="67"/>
      <c r="Z31" s="115" t="s">
        <v>82</v>
      </c>
      <c r="AA31" s="115"/>
      <c r="AB31" s="115"/>
      <c r="AC31" s="115"/>
    </row>
    <row r="32" spans="2:29" s="6" customFormat="1" ht="12.75" customHeight="1">
      <c r="B32" s="67"/>
      <c r="C32" s="67"/>
      <c r="D32" s="115" t="s">
        <v>83</v>
      </c>
      <c r="E32" s="115"/>
      <c r="F32" s="115"/>
      <c r="G32" s="116"/>
      <c r="H32" s="29">
        <f t="shared" si="0"/>
        <v>36481</v>
      </c>
      <c r="I32" s="42">
        <v>25347</v>
      </c>
      <c r="J32" s="42">
        <v>8621</v>
      </c>
      <c r="K32" s="42">
        <v>1823</v>
      </c>
      <c r="L32" s="42">
        <v>526</v>
      </c>
      <c r="M32" s="42">
        <v>123</v>
      </c>
      <c r="N32" s="42">
        <v>41</v>
      </c>
      <c r="O32" s="42">
        <v>0</v>
      </c>
      <c r="P32" s="69"/>
      <c r="Q32" s="35">
        <f t="shared" si="1"/>
        <v>1975</v>
      </c>
      <c r="R32" s="42">
        <v>1241</v>
      </c>
      <c r="S32" s="42">
        <v>395</v>
      </c>
      <c r="T32" s="42">
        <v>165</v>
      </c>
      <c r="U32" s="42">
        <v>28</v>
      </c>
      <c r="V32" s="42">
        <v>145</v>
      </c>
      <c r="W32" s="42">
        <v>1</v>
      </c>
      <c r="X32" s="70"/>
      <c r="Y32" s="67"/>
      <c r="Z32" s="115" t="s">
        <v>83</v>
      </c>
      <c r="AA32" s="115"/>
      <c r="AB32" s="115"/>
      <c r="AC32" s="115"/>
    </row>
    <row r="33" spans="2:29" s="3" customFormat="1" ht="12.75" customHeight="1">
      <c r="B33" s="34"/>
      <c r="C33" s="83" t="s">
        <v>40</v>
      </c>
      <c r="D33" s="83"/>
      <c r="E33" s="83"/>
      <c r="F33" s="83"/>
      <c r="G33" s="94"/>
      <c r="H33" s="29">
        <f t="shared" si="0"/>
        <v>1159</v>
      </c>
      <c r="I33" s="29">
        <v>902</v>
      </c>
      <c r="J33" s="29">
        <v>153</v>
      </c>
      <c r="K33" s="29">
        <v>48</v>
      </c>
      <c r="L33" s="29">
        <v>35</v>
      </c>
      <c r="M33" s="29">
        <v>16</v>
      </c>
      <c r="N33" s="29">
        <v>4</v>
      </c>
      <c r="O33" s="29">
        <v>1</v>
      </c>
      <c r="P33" s="31"/>
      <c r="Q33" s="35">
        <f t="shared" si="1"/>
        <v>501</v>
      </c>
      <c r="R33" s="29">
        <v>97</v>
      </c>
      <c r="S33" s="29">
        <v>78</v>
      </c>
      <c r="T33" s="29">
        <v>20</v>
      </c>
      <c r="U33" s="29">
        <v>74</v>
      </c>
      <c r="V33" s="29">
        <v>95</v>
      </c>
      <c r="W33" s="29">
        <v>137</v>
      </c>
      <c r="X33" s="33"/>
      <c r="Y33" s="83" t="s">
        <v>40</v>
      </c>
      <c r="Z33" s="83"/>
      <c r="AA33" s="83"/>
      <c r="AB33" s="83"/>
      <c r="AC33" s="83"/>
    </row>
    <row r="34" spans="2:29" s="6" customFormat="1" ht="12.75" customHeight="1">
      <c r="B34" s="67"/>
      <c r="C34" s="67"/>
      <c r="D34" s="115" t="s">
        <v>84</v>
      </c>
      <c r="E34" s="115"/>
      <c r="F34" s="115"/>
      <c r="G34" s="116"/>
      <c r="H34" s="29">
        <f t="shared" si="0"/>
        <v>1030</v>
      </c>
      <c r="I34" s="42">
        <v>791</v>
      </c>
      <c r="J34" s="42">
        <v>143</v>
      </c>
      <c r="K34" s="42">
        <v>43</v>
      </c>
      <c r="L34" s="42">
        <v>32</v>
      </c>
      <c r="M34" s="42">
        <v>16</v>
      </c>
      <c r="N34" s="42">
        <v>4</v>
      </c>
      <c r="O34" s="42">
        <v>1</v>
      </c>
      <c r="P34" s="69"/>
      <c r="Q34" s="35">
        <f t="shared" si="1"/>
        <v>446</v>
      </c>
      <c r="R34" s="42">
        <v>87</v>
      </c>
      <c r="S34" s="42">
        <v>71</v>
      </c>
      <c r="T34" s="42">
        <v>19</v>
      </c>
      <c r="U34" s="42">
        <v>73</v>
      </c>
      <c r="V34" s="42">
        <v>94</v>
      </c>
      <c r="W34" s="42">
        <v>102</v>
      </c>
      <c r="X34" s="70"/>
      <c r="Y34" s="67"/>
      <c r="Z34" s="115" t="s">
        <v>84</v>
      </c>
      <c r="AA34" s="115"/>
      <c r="AB34" s="115"/>
      <c r="AC34" s="115"/>
    </row>
    <row r="35" spans="2:29" s="6" customFormat="1" ht="12.75" customHeight="1">
      <c r="B35" s="67"/>
      <c r="C35" s="67"/>
      <c r="D35" s="115" t="s">
        <v>85</v>
      </c>
      <c r="E35" s="115"/>
      <c r="F35" s="115"/>
      <c r="G35" s="116"/>
      <c r="H35" s="29">
        <f t="shared" si="0"/>
        <v>22</v>
      </c>
      <c r="I35" s="40">
        <v>21</v>
      </c>
      <c r="J35" s="40">
        <v>0</v>
      </c>
      <c r="K35" s="40">
        <v>1</v>
      </c>
      <c r="L35" s="40">
        <v>0</v>
      </c>
      <c r="M35" s="40">
        <v>0</v>
      </c>
      <c r="N35" s="40">
        <v>0</v>
      </c>
      <c r="O35" s="40">
        <v>0</v>
      </c>
      <c r="P35" s="69"/>
      <c r="Q35" s="35">
        <f t="shared" si="1"/>
        <v>3</v>
      </c>
      <c r="R35" s="40">
        <v>2</v>
      </c>
      <c r="S35" s="40">
        <v>1</v>
      </c>
      <c r="T35" s="40">
        <v>0</v>
      </c>
      <c r="U35" s="40">
        <v>0</v>
      </c>
      <c r="V35" s="40">
        <v>0</v>
      </c>
      <c r="W35" s="40">
        <v>0</v>
      </c>
      <c r="X35" s="70"/>
      <c r="Y35" s="67"/>
      <c r="Z35" s="115" t="s">
        <v>85</v>
      </c>
      <c r="AA35" s="115"/>
      <c r="AB35" s="115"/>
      <c r="AC35" s="115"/>
    </row>
    <row r="36" spans="2:29" s="6" customFormat="1" ht="12.75" customHeight="1">
      <c r="B36" s="67"/>
      <c r="C36" s="67"/>
      <c r="D36" s="67"/>
      <c r="E36" s="115" t="s">
        <v>85</v>
      </c>
      <c r="F36" s="115"/>
      <c r="G36" s="116"/>
      <c r="H36" s="29">
        <f t="shared" si="0"/>
        <v>20</v>
      </c>
      <c r="I36" s="42">
        <v>19</v>
      </c>
      <c r="J36" s="42">
        <v>0</v>
      </c>
      <c r="K36" s="42">
        <v>1</v>
      </c>
      <c r="L36" s="42">
        <v>0</v>
      </c>
      <c r="M36" s="42">
        <v>0</v>
      </c>
      <c r="N36" s="42">
        <v>0</v>
      </c>
      <c r="O36" s="42">
        <v>0</v>
      </c>
      <c r="P36" s="69"/>
      <c r="Q36" s="35">
        <f t="shared" si="1"/>
        <v>1</v>
      </c>
      <c r="R36" s="42">
        <v>1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70"/>
      <c r="Y36" s="67"/>
      <c r="Z36" s="67"/>
      <c r="AA36" s="115" t="s">
        <v>85</v>
      </c>
      <c r="AB36" s="115"/>
      <c r="AC36" s="115"/>
    </row>
    <row r="37" spans="2:29" s="6" customFormat="1" ht="12.75" customHeight="1">
      <c r="B37" s="67"/>
      <c r="C37" s="67"/>
      <c r="D37" s="67"/>
      <c r="E37" s="115" t="s">
        <v>86</v>
      </c>
      <c r="F37" s="115"/>
      <c r="G37" s="116"/>
      <c r="H37" s="29">
        <f t="shared" si="0"/>
        <v>2</v>
      </c>
      <c r="I37" s="42">
        <v>2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69"/>
      <c r="Q37" s="35">
        <f t="shared" si="1"/>
        <v>2</v>
      </c>
      <c r="R37" s="42">
        <v>1</v>
      </c>
      <c r="S37" s="42">
        <v>1</v>
      </c>
      <c r="T37" s="42">
        <v>0</v>
      </c>
      <c r="U37" s="42">
        <v>0</v>
      </c>
      <c r="V37" s="42">
        <v>0</v>
      </c>
      <c r="W37" s="42">
        <v>0</v>
      </c>
      <c r="X37" s="70"/>
      <c r="Y37" s="67"/>
      <c r="Z37" s="67"/>
      <c r="AA37" s="115" t="s">
        <v>86</v>
      </c>
      <c r="AB37" s="115"/>
      <c r="AC37" s="115"/>
    </row>
    <row r="38" spans="2:29" s="6" customFormat="1" ht="12.75" customHeight="1">
      <c r="B38" s="67"/>
      <c r="C38" s="67"/>
      <c r="D38" s="115" t="s">
        <v>87</v>
      </c>
      <c r="E38" s="115"/>
      <c r="F38" s="115"/>
      <c r="G38" s="116"/>
      <c r="H38" s="29">
        <f t="shared" si="0"/>
        <v>107</v>
      </c>
      <c r="I38" s="40">
        <v>90</v>
      </c>
      <c r="J38" s="40">
        <v>10</v>
      </c>
      <c r="K38" s="40">
        <v>4</v>
      </c>
      <c r="L38" s="40">
        <v>3</v>
      </c>
      <c r="M38" s="40">
        <v>0</v>
      </c>
      <c r="N38" s="40">
        <v>0</v>
      </c>
      <c r="O38" s="40">
        <v>0</v>
      </c>
      <c r="P38" s="69"/>
      <c r="Q38" s="35">
        <f t="shared" si="1"/>
        <v>52</v>
      </c>
      <c r="R38" s="40">
        <v>8</v>
      </c>
      <c r="S38" s="40">
        <v>6</v>
      </c>
      <c r="T38" s="40">
        <v>1</v>
      </c>
      <c r="U38" s="40">
        <v>1</v>
      </c>
      <c r="V38" s="40">
        <v>1</v>
      </c>
      <c r="W38" s="40">
        <v>35</v>
      </c>
      <c r="X38" s="70"/>
      <c r="Y38" s="67"/>
      <c r="Z38" s="115" t="s">
        <v>87</v>
      </c>
      <c r="AA38" s="115"/>
      <c r="AB38" s="115"/>
      <c r="AC38" s="115"/>
    </row>
    <row r="39" spans="2:29" s="6" customFormat="1" ht="12.75" customHeight="1">
      <c r="B39" s="67"/>
      <c r="C39" s="67"/>
      <c r="D39" s="67"/>
      <c r="E39" s="122" t="s">
        <v>13</v>
      </c>
      <c r="F39" s="122"/>
      <c r="G39" s="123"/>
      <c r="H39" s="29">
        <f t="shared" si="0"/>
        <v>43</v>
      </c>
      <c r="I39" s="42">
        <v>32</v>
      </c>
      <c r="J39" s="42">
        <v>7</v>
      </c>
      <c r="K39" s="42">
        <v>1</v>
      </c>
      <c r="L39" s="42">
        <v>3</v>
      </c>
      <c r="M39" s="42">
        <v>0</v>
      </c>
      <c r="N39" s="42">
        <v>0</v>
      </c>
      <c r="O39" s="42">
        <v>0</v>
      </c>
      <c r="P39" s="69"/>
      <c r="Q39" s="35">
        <f t="shared" si="1"/>
        <v>1</v>
      </c>
      <c r="R39" s="42">
        <v>1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70"/>
      <c r="Y39" s="67"/>
      <c r="Z39" s="67"/>
      <c r="AA39" s="122" t="s">
        <v>13</v>
      </c>
      <c r="AB39" s="122"/>
      <c r="AC39" s="122"/>
    </row>
    <row r="40" spans="2:29" s="6" customFormat="1" ht="12.75" customHeight="1">
      <c r="B40" s="67"/>
      <c r="C40" s="67"/>
      <c r="D40" s="67"/>
      <c r="E40" s="115" t="s">
        <v>14</v>
      </c>
      <c r="F40" s="115"/>
      <c r="G40" s="116"/>
      <c r="H40" s="29">
        <f t="shared" si="0"/>
        <v>57</v>
      </c>
      <c r="I40" s="42">
        <v>53</v>
      </c>
      <c r="J40" s="42">
        <v>2</v>
      </c>
      <c r="K40" s="42">
        <v>2</v>
      </c>
      <c r="L40" s="42">
        <v>0</v>
      </c>
      <c r="M40" s="42">
        <v>0</v>
      </c>
      <c r="N40" s="42">
        <v>0</v>
      </c>
      <c r="O40" s="42">
        <v>0</v>
      </c>
      <c r="P40" s="69"/>
      <c r="Q40" s="35">
        <f t="shared" si="1"/>
        <v>46</v>
      </c>
      <c r="R40" s="42">
        <v>5</v>
      </c>
      <c r="S40" s="42">
        <v>6</v>
      </c>
      <c r="T40" s="42">
        <v>1</v>
      </c>
      <c r="U40" s="42">
        <v>1</v>
      </c>
      <c r="V40" s="42">
        <v>1</v>
      </c>
      <c r="W40" s="42">
        <v>32</v>
      </c>
      <c r="X40" s="70"/>
      <c r="Y40" s="67"/>
      <c r="Z40" s="67"/>
      <c r="AA40" s="115" t="s">
        <v>14</v>
      </c>
      <c r="AB40" s="115"/>
      <c r="AC40" s="115"/>
    </row>
    <row r="41" spans="2:29" s="6" customFormat="1" ht="12.75" customHeight="1">
      <c r="B41" s="67"/>
      <c r="C41" s="67"/>
      <c r="D41" s="67"/>
      <c r="E41" s="115" t="s">
        <v>124</v>
      </c>
      <c r="F41" s="115"/>
      <c r="G41" s="116"/>
      <c r="H41" s="29">
        <f t="shared" si="0"/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69"/>
      <c r="Q41" s="35">
        <f t="shared" si="1"/>
        <v>4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3</v>
      </c>
      <c r="X41" s="70"/>
      <c r="Y41" s="67"/>
      <c r="Z41" s="67"/>
      <c r="AA41" s="115" t="s">
        <v>124</v>
      </c>
      <c r="AB41" s="115"/>
      <c r="AC41" s="115"/>
    </row>
    <row r="42" spans="2:29" s="6" customFormat="1" ht="12.75" customHeight="1">
      <c r="B42" s="67"/>
      <c r="C42" s="67"/>
      <c r="D42" s="67"/>
      <c r="E42" s="115" t="s">
        <v>15</v>
      </c>
      <c r="F42" s="115"/>
      <c r="G42" s="116"/>
      <c r="H42" s="29">
        <f t="shared" si="0"/>
        <v>2</v>
      </c>
      <c r="I42" s="42">
        <v>1</v>
      </c>
      <c r="J42" s="42">
        <v>1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69"/>
      <c r="Q42" s="35">
        <f t="shared" si="1"/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70"/>
      <c r="Y42" s="67"/>
      <c r="Z42" s="67"/>
      <c r="AA42" s="115" t="s">
        <v>15</v>
      </c>
      <c r="AB42" s="115"/>
      <c r="AC42" s="115"/>
    </row>
    <row r="43" spans="2:29" s="6" customFormat="1" ht="12.75" customHeight="1">
      <c r="B43" s="67"/>
      <c r="C43" s="67"/>
      <c r="D43" s="67"/>
      <c r="E43" s="120" t="s">
        <v>46</v>
      </c>
      <c r="F43" s="120"/>
      <c r="G43" s="124"/>
      <c r="H43" s="29">
        <f t="shared" si="0"/>
        <v>5</v>
      </c>
      <c r="I43" s="42">
        <v>4</v>
      </c>
      <c r="J43" s="42">
        <v>0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69"/>
      <c r="Q43" s="35">
        <f t="shared" si="1"/>
        <v>1</v>
      </c>
      <c r="R43" s="42">
        <v>1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70"/>
      <c r="Y43" s="67"/>
      <c r="Z43" s="67"/>
      <c r="AA43" s="120" t="s">
        <v>46</v>
      </c>
      <c r="AB43" s="120"/>
      <c r="AC43" s="120"/>
    </row>
    <row r="44" spans="2:29" s="6" customFormat="1" ht="12.75" customHeight="1">
      <c r="B44" s="67"/>
      <c r="C44" s="67"/>
      <c r="D44" s="115" t="s">
        <v>45</v>
      </c>
      <c r="E44" s="115"/>
      <c r="F44" s="115"/>
      <c r="G44" s="116"/>
      <c r="H44" s="29">
        <f t="shared" si="0"/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69"/>
      <c r="Q44" s="35">
        <f t="shared" si="1"/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70"/>
      <c r="Y44" s="67"/>
      <c r="Z44" s="115" t="s">
        <v>45</v>
      </c>
      <c r="AA44" s="115"/>
      <c r="AB44" s="115"/>
      <c r="AC44" s="115"/>
    </row>
    <row r="45" spans="2:29" s="6" customFormat="1" ht="12.75" customHeight="1">
      <c r="B45" s="67"/>
      <c r="C45" s="67"/>
      <c r="D45" s="67"/>
      <c r="E45" s="114" t="s">
        <v>33</v>
      </c>
      <c r="F45" s="114"/>
      <c r="G45" s="68" t="s">
        <v>16</v>
      </c>
      <c r="H45" s="29">
        <f t="shared" si="0"/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69"/>
      <c r="Q45" s="35">
        <f t="shared" si="1"/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70"/>
      <c r="Y45" s="67"/>
      <c r="Z45" s="67"/>
      <c r="AA45" s="114" t="s">
        <v>48</v>
      </c>
      <c r="AB45" s="114"/>
      <c r="AC45" s="67" t="s">
        <v>16</v>
      </c>
    </row>
    <row r="46" spans="2:29" s="6" customFormat="1" ht="12.75" customHeight="1">
      <c r="B46" s="67"/>
      <c r="C46" s="67"/>
      <c r="D46" s="115" t="s">
        <v>23</v>
      </c>
      <c r="E46" s="115"/>
      <c r="F46" s="115"/>
      <c r="G46" s="116"/>
      <c r="H46" s="29">
        <f t="shared" si="0"/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69"/>
      <c r="Q46" s="35">
        <f t="shared" si="1"/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70"/>
      <c r="Y46" s="67"/>
      <c r="Z46" s="115" t="s">
        <v>23</v>
      </c>
      <c r="AA46" s="115"/>
      <c r="AB46" s="115"/>
      <c r="AC46" s="115"/>
    </row>
    <row r="47" spans="2:29" s="6" customFormat="1" ht="12.75" customHeight="1">
      <c r="B47" s="67"/>
      <c r="C47" s="67"/>
      <c r="D47" s="115" t="s">
        <v>50</v>
      </c>
      <c r="E47" s="115"/>
      <c r="F47" s="115"/>
      <c r="G47" s="116"/>
      <c r="H47" s="29">
        <f t="shared" si="0"/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69"/>
      <c r="Q47" s="35">
        <f t="shared" si="1"/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70"/>
      <c r="Y47" s="67"/>
      <c r="Z47" s="115" t="s">
        <v>50</v>
      </c>
      <c r="AA47" s="115"/>
      <c r="AB47" s="115"/>
      <c r="AC47" s="115"/>
    </row>
    <row r="48" spans="2:29" s="7" customFormat="1" ht="12.75" customHeight="1">
      <c r="B48" s="34"/>
      <c r="C48" s="83" t="s">
        <v>51</v>
      </c>
      <c r="D48" s="83"/>
      <c r="E48" s="83"/>
      <c r="F48" s="83"/>
      <c r="G48" s="94"/>
      <c r="H48" s="29">
        <f t="shared" si="0"/>
        <v>511</v>
      </c>
      <c r="I48" s="29">
        <v>489</v>
      </c>
      <c r="J48" s="29">
        <v>13</v>
      </c>
      <c r="K48" s="29">
        <v>3</v>
      </c>
      <c r="L48" s="29">
        <v>4</v>
      </c>
      <c r="M48" s="29">
        <v>1</v>
      </c>
      <c r="N48" s="29">
        <v>0</v>
      </c>
      <c r="O48" s="29">
        <v>1</v>
      </c>
      <c r="P48" s="31"/>
      <c r="Q48" s="35">
        <f t="shared" si="1"/>
        <v>11</v>
      </c>
      <c r="R48" s="29">
        <v>5</v>
      </c>
      <c r="S48" s="29">
        <v>1</v>
      </c>
      <c r="T48" s="29">
        <v>2</v>
      </c>
      <c r="U48" s="29">
        <v>0</v>
      </c>
      <c r="V48" s="29">
        <v>0</v>
      </c>
      <c r="W48" s="29">
        <v>3</v>
      </c>
      <c r="X48" s="33"/>
      <c r="Y48" s="83" t="s">
        <v>51</v>
      </c>
      <c r="Z48" s="83"/>
      <c r="AA48" s="83"/>
      <c r="AB48" s="83"/>
      <c r="AC48" s="83"/>
    </row>
    <row r="49" spans="2:29" s="6" customFormat="1" ht="12.75" customHeight="1">
      <c r="B49" s="67"/>
      <c r="C49" s="67"/>
      <c r="D49" s="115" t="s">
        <v>88</v>
      </c>
      <c r="E49" s="115"/>
      <c r="F49" s="115"/>
      <c r="G49" s="116"/>
      <c r="H49" s="29">
        <f t="shared" si="0"/>
        <v>1</v>
      </c>
      <c r="I49" s="40">
        <v>0</v>
      </c>
      <c r="J49" s="40">
        <v>1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69"/>
      <c r="Q49" s="35">
        <f t="shared" si="1"/>
        <v>4</v>
      </c>
      <c r="R49" s="40">
        <v>0</v>
      </c>
      <c r="S49" s="40">
        <v>1</v>
      </c>
      <c r="T49" s="40">
        <v>1</v>
      </c>
      <c r="U49" s="40">
        <v>0</v>
      </c>
      <c r="V49" s="40">
        <v>0</v>
      </c>
      <c r="W49" s="40">
        <v>2</v>
      </c>
      <c r="X49" s="70"/>
      <c r="Y49" s="67"/>
      <c r="Z49" s="115" t="s">
        <v>88</v>
      </c>
      <c r="AA49" s="115"/>
      <c r="AB49" s="115"/>
      <c r="AC49" s="115"/>
    </row>
    <row r="50" spans="2:29" s="6" customFormat="1" ht="12.75" customHeight="1">
      <c r="B50" s="67"/>
      <c r="C50" s="67"/>
      <c r="D50" s="67"/>
      <c r="E50" s="120" t="s">
        <v>89</v>
      </c>
      <c r="F50" s="115"/>
      <c r="G50" s="116"/>
      <c r="H50" s="29">
        <f t="shared" si="0"/>
        <v>1</v>
      </c>
      <c r="I50" s="42">
        <v>0</v>
      </c>
      <c r="J50" s="42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69"/>
      <c r="Q50" s="35">
        <f t="shared" si="1"/>
        <v>2</v>
      </c>
      <c r="R50" s="42">
        <v>0</v>
      </c>
      <c r="S50" s="42">
        <v>1</v>
      </c>
      <c r="T50" s="42">
        <v>0</v>
      </c>
      <c r="U50" s="42">
        <v>0</v>
      </c>
      <c r="V50" s="42">
        <v>0</v>
      </c>
      <c r="W50" s="42">
        <v>1</v>
      </c>
      <c r="X50" s="70"/>
      <c r="Y50" s="67"/>
      <c r="Z50" s="67"/>
      <c r="AA50" s="120" t="s">
        <v>89</v>
      </c>
      <c r="AB50" s="115"/>
      <c r="AC50" s="115"/>
    </row>
    <row r="51" spans="2:29" s="6" customFormat="1" ht="12.75" customHeight="1">
      <c r="B51" s="67"/>
      <c r="C51" s="67"/>
      <c r="D51" s="67"/>
      <c r="E51" s="120" t="s">
        <v>90</v>
      </c>
      <c r="F51" s="115"/>
      <c r="G51" s="116"/>
      <c r="H51" s="29">
        <f t="shared" si="0"/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69"/>
      <c r="Q51" s="35">
        <f t="shared" si="1"/>
        <v>2</v>
      </c>
      <c r="R51" s="42">
        <v>0</v>
      </c>
      <c r="S51" s="42">
        <v>0</v>
      </c>
      <c r="T51" s="42">
        <v>1</v>
      </c>
      <c r="U51" s="42">
        <v>0</v>
      </c>
      <c r="V51" s="42">
        <v>0</v>
      </c>
      <c r="W51" s="42">
        <v>1</v>
      </c>
      <c r="X51" s="70"/>
      <c r="Y51" s="67"/>
      <c r="Z51" s="67"/>
      <c r="AA51" s="120" t="s">
        <v>90</v>
      </c>
      <c r="AB51" s="115"/>
      <c r="AC51" s="115"/>
    </row>
    <row r="52" spans="2:29" s="6" customFormat="1" ht="12.75" customHeight="1">
      <c r="B52" s="67"/>
      <c r="C52" s="67"/>
      <c r="D52" s="67"/>
      <c r="E52" s="120" t="s">
        <v>24</v>
      </c>
      <c r="F52" s="115"/>
      <c r="G52" s="116"/>
      <c r="H52" s="29">
        <f t="shared" si="0"/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69"/>
      <c r="Q52" s="35">
        <f t="shared" si="1"/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70"/>
      <c r="Y52" s="67"/>
      <c r="Z52" s="67"/>
      <c r="AA52" s="120" t="s">
        <v>24</v>
      </c>
      <c r="AB52" s="115"/>
      <c r="AC52" s="115"/>
    </row>
    <row r="53" spans="2:29" s="6" customFormat="1" ht="12.75" customHeight="1">
      <c r="B53" s="67"/>
      <c r="C53" s="67"/>
      <c r="D53" s="115" t="s">
        <v>60</v>
      </c>
      <c r="E53" s="115"/>
      <c r="F53" s="115"/>
      <c r="G53" s="116"/>
      <c r="H53" s="29">
        <f t="shared" si="0"/>
        <v>510</v>
      </c>
      <c r="I53" s="42">
        <v>489</v>
      </c>
      <c r="J53" s="42">
        <v>12</v>
      </c>
      <c r="K53" s="42">
        <v>3</v>
      </c>
      <c r="L53" s="42">
        <v>4</v>
      </c>
      <c r="M53" s="42">
        <v>1</v>
      </c>
      <c r="N53" s="42">
        <v>0</v>
      </c>
      <c r="O53" s="42">
        <v>1</v>
      </c>
      <c r="P53" s="69"/>
      <c r="Q53" s="35">
        <f t="shared" si="1"/>
        <v>7</v>
      </c>
      <c r="R53" s="42">
        <v>5</v>
      </c>
      <c r="S53" s="42">
        <v>0</v>
      </c>
      <c r="T53" s="42">
        <v>1</v>
      </c>
      <c r="U53" s="42">
        <v>0</v>
      </c>
      <c r="V53" s="42">
        <v>0</v>
      </c>
      <c r="W53" s="42">
        <v>1</v>
      </c>
      <c r="X53" s="70"/>
      <c r="Y53" s="67"/>
      <c r="Z53" s="115" t="s">
        <v>60</v>
      </c>
      <c r="AA53" s="115"/>
      <c r="AB53" s="115"/>
      <c r="AC53" s="115"/>
    </row>
    <row r="54" spans="2:29" s="6" customFormat="1" ht="12.75" customHeight="1">
      <c r="B54" s="20"/>
      <c r="C54" s="20"/>
      <c r="D54" s="20"/>
      <c r="E54" s="114" t="s">
        <v>59</v>
      </c>
      <c r="F54" s="114"/>
      <c r="G54" s="68" t="s">
        <v>17</v>
      </c>
      <c r="H54" s="29">
        <f t="shared" si="0"/>
        <v>389</v>
      </c>
      <c r="I54" s="42">
        <v>374</v>
      </c>
      <c r="J54" s="42">
        <v>8</v>
      </c>
      <c r="K54" s="42">
        <v>2</v>
      </c>
      <c r="L54" s="42">
        <v>4</v>
      </c>
      <c r="M54" s="42">
        <v>1</v>
      </c>
      <c r="N54" s="42">
        <v>0</v>
      </c>
      <c r="O54" s="42">
        <v>0</v>
      </c>
      <c r="P54" s="69"/>
      <c r="Q54" s="35">
        <f t="shared" si="1"/>
        <v>2</v>
      </c>
      <c r="R54" s="42">
        <v>1</v>
      </c>
      <c r="S54" s="42">
        <v>0</v>
      </c>
      <c r="T54" s="42">
        <v>1</v>
      </c>
      <c r="U54" s="42">
        <v>0</v>
      </c>
      <c r="V54" s="42">
        <v>0</v>
      </c>
      <c r="W54" s="42">
        <v>0</v>
      </c>
      <c r="X54" s="71"/>
      <c r="Y54" s="20"/>
      <c r="Z54" s="20"/>
      <c r="AA54" s="114" t="s">
        <v>53</v>
      </c>
      <c r="AB54" s="114"/>
      <c r="AC54" s="67" t="s">
        <v>17</v>
      </c>
    </row>
    <row r="55" spans="2:29" s="6" customFormat="1" ht="12.75" customHeight="1">
      <c r="B55" s="20"/>
      <c r="C55" s="20"/>
      <c r="D55" s="20"/>
      <c r="E55" s="121" t="s">
        <v>53</v>
      </c>
      <c r="F55" s="121"/>
      <c r="G55" s="68" t="s">
        <v>18</v>
      </c>
      <c r="H55" s="29">
        <f t="shared" si="0"/>
        <v>97</v>
      </c>
      <c r="I55" s="42">
        <v>91</v>
      </c>
      <c r="J55" s="42">
        <v>4</v>
      </c>
      <c r="K55" s="42">
        <v>1</v>
      </c>
      <c r="L55" s="42">
        <v>0</v>
      </c>
      <c r="M55" s="42">
        <v>0</v>
      </c>
      <c r="N55" s="42">
        <v>0</v>
      </c>
      <c r="O55" s="42">
        <v>1</v>
      </c>
      <c r="P55" s="69"/>
      <c r="Q55" s="35">
        <f t="shared" si="1"/>
        <v>4</v>
      </c>
      <c r="R55" s="42">
        <v>3</v>
      </c>
      <c r="S55" s="42">
        <v>0</v>
      </c>
      <c r="T55" s="42">
        <v>0</v>
      </c>
      <c r="U55" s="42">
        <v>0</v>
      </c>
      <c r="V55" s="42">
        <v>0</v>
      </c>
      <c r="W55" s="42">
        <v>1</v>
      </c>
      <c r="X55" s="71"/>
      <c r="Y55" s="20"/>
      <c r="Z55" s="20"/>
      <c r="AA55" s="121" t="s">
        <v>57</v>
      </c>
      <c r="AB55" s="121"/>
      <c r="AC55" s="67" t="s">
        <v>18</v>
      </c>
    </row>
    <row r="56" spans="2:29" s="7" customFormat="1" ht="12.75" customHeight="1">
      <c r="B56" s="44"/>
      <c r="C56" s="83" t="s">
        <v>55</v>
      </c>
      <c r="D56" s="83"/>
      <c r="E56" s="83"/>
      <c r="F56" s="83"/>
      <c r="G56" s="94"/>
      <c r="H56" s="29">
        <f t="shared" si="0"/>
        <v>23100</v>
      </c>
      <c r="I56" s="45">
        <v>19396</v>
      </c>
      <c r="J56" s="45">
        <v>2435</v>
      </c>
      <c r="K56" s="45">
        <v>665</v>
      </c>
      <c r="L56" s="45">
        <v>325</v>
      </c>
      <c r="M56" s="45">
        <v>147</v>
      </c>
      <c r="N56" s="45">
        <v>123</v>
      </c>
      <c r="O56" s="45">
        <v>9</v>
      </c>
      <c r="P56" s="31"/>
      <c r="Q56" s="35">
        <f t="shared" si="1"/>
        <v>248</v>
      </c>
      <c r="R56" s="45">
        <v>109</v>
      </c>
      <c r="S56" s="45">
        <v>40</v>
      </c>
      <c r="T56" s="45">
        <v>76</v>
      </c>
      <c r="U56" s="45">
        <v>12</v>
      </c>
      <c r="V56" s="45">
        <v>9</v>
      </c>
      <c r="W56" s="45">
        <v>2</v>
      </c>
      <c r="X56" s="46"/>
      <c r="Y56" s="83" t="s">
        <v>55</v>
      </c>
      <c r="Z56" s="83"/>
      <c r="AA56" s="83"/>
      <c r="AB56" s="83"/>
      <c r="AC56" s="83"/>
    </row>
    <row r="57" spans="1:29" s="6" customFormat="1" ht="12.75" customHeight="1">
      <c r="A57" s="4"/>
      <c r="B57" s="20"/>
      <c r="C57" s="20"/>
      <c r="D57" s="114" t="s">
        <v>91</v>
      </c>
      <c r="E57" s="114"/>
      <c r="F57" s="115" t="s">
        <v>92</v>
      </c>
      <c r="G57" s="116"/>
      <c r="H57" s="29">
        <f t="shared" si="0"/>
        <v>18319</v>
      </c>
      <c r="I57" s="42">
        <v>16446</v>
      </c>
      <c r="J57" s="42">
        <v>1609</v>
      </c>
      <c r="K57" s="42">
        <v>205</v>
      </c>
      <c r="L57" s="42">
        <v>42</v>
      </c>
      <c r="M57" s="42">
        <v>9</v>
      </c>
      <c r="N57" s="42">
        <v>8</v>
      </c>
      <c r="O57" s="42">
        <v>0</v>
      </c>
      <c r="P57" s="69"/>
      <c r="Q57" s="35">
        <f t="shared" si="1"/>
        <v>47</v>
      </c>
      <c r="R57" s="42">
        <v>43</v>
      </c>
      <c r="S57" s="42">
        <v>4</v>
      </c>
      <c r="T57" s="42">
        <v>0</v>
      </c>
      <c r="U57" s="42">
        <v>0</v>
      </c>
      <c r="V57" s="42">
        <v>0</v>
      </c>
      <c r="W57" s="42">
        <v>0</v>
      </c>
      <c r="X57" s="71"/>
      <c r="Y57" s="20"/>
      <c r="Z57" s="114" t="s">
        <v>91</v>
      </c>
      <c r="AA57" s="114"/>
      <c r="AB57" s="115" t="s">
        <v>92</v>
      </c>
      <c r="AC57" s="115"/>
    </row>
    <row r="58" spans="1:29" s="6" customFormat="1" ht="12.75" customHeight="1">
      <c r="A58" s="4"/>
      <c r="B58" s="20"/>
      <c r="C58" s="20"/>
      <c r="D58" s="114" t="s">
        <v>91</v>
      </c>
      <c r="E58" s="114"/>
      <c r="F58" s="115" t="s">
        <v>93</v>
      </c>
      <c r="G58" s="116"/>
      <c r="H58" s="29">
        <f t="shared" si="0"/>
        <v>211</v>
      </c>
      <c r="I58" s="42">
        <v>183</v>
      </c>
      <c r="J58" s="42">
        <v>22</v>
      </c>
      <c r="K58" s="42">
        <v>4</v>
      </c>
      <c r="L58" s="42">
        <v>1</v>
      </c>
      <c r="M58" s="42">
        <v>0</v>
      </c>
      <c r="N58" s="42">
        <v>1</v>
      </c>
      <c r="O58" s="42">
        <v>0</v>
      </c>
      <c r="P58" s="69"/>
      <c r="Q58" s="35">
        <f t="shared" si="1"/>
        <v>2</v>
      </c>
      <c r="R58" s="42">
        <v>1</v>
      </c>
      <c r="S58" s="42">
        <v>0</v>
      </c>
      <c r="T58" s="42">
        <v>0</v>
      </c>
      <c r="U58" s="42">
        <v>0</v>
      </c>
      <c r="V58" s="42">
        <v>1</v>
      </c>
      <c r="W58" s="42">
        <v>0</v>
      </c>
      <c r="X58" s="71"/>
      <c r="Y58" s="20"/>
      <c r="Z58" s="114" t="s">
        <v>91</v>
      </c>
      <c r="AA58" s="114"/>
      <c r="AB58" s="115" t="s">
        <v>93</v>
      </c>
      <c r="AC58" s="115"/>
    </row>
    <row r="59" spans="1:29" s="6" customFormat="1" ht="12.75" customHeight="1">
      <c r="A59" s="4"/>
      <c r="B59" s="20"/>
      <c r="C59" s="20"/>
      <c r="D59" s="114" t="s">
        <v>91</v>
      </c>
      <c r="E59" s="114"/>
      <c r="F59" s="115" t="s">
        <v>19</v>
      </c>
      <c r="G59" s="116"/>
      <c r="H59" s="29">
        <f t="shared" si="0"/>
        <v>1242</v>
      </c>
      <c r="I59" s="42">
        <v>458</v>
      </c>
      <c r="J59" s="42">
        <v>279</v>
      </c>
      <c r="K59" s="42">
        <v>182</v>
      </c>
      <c r="L59" s="42">
        <v>152</v>
      </c>
      <c r="M59" s="42">
        <v>81</v>
      </c>
      <c r="N59" s="42">
        <v>84</v>
      </c>
      <c r="O59" s="42">
        <v>6</v>
      </c>
      <c r="P59" s="69"/>
      <c r="Q59" s="35">
        <f t="shared" si="1"/>
        <v>64</v>
      </c>
      <c r="R59" s="42">
        <v>29</v>
      </c>
      <c r="S59" s="42">
        <v>15</v>
      </c>
      <c r="T59" s="42">
        <v>10</v>
      </c>
      <c r="U59" s="42">
        <v>7</v>
      </c>
      <c r="V59" s="42">
        <v>3</v>
      </c>
      <c r="W59" s="42">
        <v>0</v>
      </c>
      <c r="X59" s="71"/>
      <c r="Y59" s="20"/>
      <c r="Z59" s="114" t="s">
        <v>61</v>
      </c>
      <c r="AA59" s="114"/>
      <c r="AB59" s="115" t="s">
        <v>19</v>
      </c>
      <c r="AC59" s="115"/>
    </row>
    <row r="60" spans="1:29" s="6" customFormat="1" ht="12.75" customHeight="1">
      <c r="A60" s="4"/>
      <c r="B60" s="20"/>
      <c r="C60" s="20"/>
      <c r="D60" s="114" t="s">
        <v>61</v>
      </c>
      <c r="E60" s="114"/>
      <c r="F60" s="115" t="s">
        <v>63</v>
      </c>
      <c r="G60" s="116"/>
      <c r="H60" s="29">
        <f t="shared" si="0"/>
        <v>20</v>
      </c>
      <c r="I60" s="42">
        <v>8</v>
      </c>
      <c r="J60" s="42">
        <v>2</v>
      </c>
      <c r="K60" s="42">
        <v>5</v>
      </c>
      <c r="L60" s="42">
        <v>3</v>
      </c>
      <c r="M60" s="42">
        <v>1</v>
      </c>
      <c r="N60" s="42">
        <v>1</v>
      </c>
      <c r="O60" s="42">
        <v>0</v>
      </c>
      <c r="P60" s="69"/>
      <c r="Q60" s="35">
        <f t="shared" si="1"/>
        <v>17</v>
      </c>
      <c r="R60" s="42">
        <v>3</v>
      </c>
      <c r="S60" s="42">
        <v>3</v>
      </c>
      <c r="T60" s="42">
        <v>5</v>
      </c>
      <c r="U60" s="42">
        <v>2</v>
      </c>
      <c r="V60" s="42">
        <v>4</v>
      </c>
      <c r="W60" s="42">
        <v>0</v>
      </c>
      <c r="X60" s="71"/>
      <c r="Y60" s="20"/>
      <c r="Z60" s="114" t="s">
        <v>61</v>
      </c>
      <c r="AA60" s="114"/>
      <c r="AB60" s="115" t="s">
        <v>63</v>
      </c>
      <c r="AC60" s="115"/>
    </row>
    <row r="61" spans="1:29" s="6" customFormat="1" ht="12.75" customHeight="1">
      <c r="A61" s="4"/>
      <c r="B61" s="20"/>
      <c r="C61" s="20"/>
      <c r="D61" s="114" t="s">
        <v>61</v>
      </c>
      <c r="E61" s="114"/>
      <c r="F61" s="91" t="s">
        <v>123</v>
      </c>
      <c r="G61" s="92"/>
      <c r="H61" s="29">
        <f t="shared" si="0"/>
        <v>7</v>
      </c>
      <c r="I61" s="42">
        <v>6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69"/>
      <c r="Q61" s="35">
        <f t="shared" si="1"/>
        <v>1</v>
      </c>
      <c r="R61" s="42">
        <v>1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71"/>
      <c r="Y61" s="20"/>
      <c r="Z61" s="114" t="s">
        <v>61</v>
      </c>
      <c r="AA61" s="114"/>
      <c r="AB61" s="91" t="s">
        <v>123</v>
      </c>
      <c r="AC61" s="91"/>
    </row>
    <row r="62" spans="1:29" s="6" customFormat="1" ht="12.75" customHeight="1">
      <c r="A62" s="4"/>
      <c r="B62" s="20"/>
      <c r="C62" s="20"/>
      <c r="D62" s="114" t="s">
        <v>61</v>
      </c>
      <c r="E62" s="114"/>
      <c r="F62" s="115" t="s">
        <v>20</v>
      </c>
      <c r="G62" s="116"/>
      <c r="H62" s="29">
        <f t="shared" si="0"/>
        <v>1433</v>
      </c>
      <c r="I62" s="42">
        <v>1348</v>
      </c>
      <c r="J62" s="42">
        <v>73</v>
      </c>
      <c r="K62" s="42">
        <v>9</v>
      </c>
      <c r="L62" s="42">
        <v>2</v>
      </c>
      <c r="M62" s="42">
        <v>1</v>
      </c>
      <c r="N62" s="42">
        <v>0</v>
      </c>
      <c r="O62" s="42">
        <v>0</v>
      </c>
      <c r="P62" s="69"/>
      <c r="Q62" s="35">
        <f t="shared" si="1"/>
        <v>4</v>
      </c>
      <c r="R62" s="42">
        <v>3</v>
      </c>
      <c r="S62" s="42">
        <v>0</v>
      </c>
      <c r="T62" s="42">
        <v>1</v>
      </c>
      <c r="U62" s="42">
        <v>0</v>
      </c>
      <c r="V62" s="42">
        <v>0</v>
      </c>
      <c r="W62" s="42">
        <v>0</v>
      </c>
      <c r="X62" s="71"/>
      <c r="Y62" s="20"/>
      <c r="Z62" s="114" t="s">
        <v>59</v>
      </c>
      <c r="AA62" s="114"/>
      <c r="AB62" s="115" t="s">
        <v>20</v>
      </c>
      <c r="AC62" s="115"/>
    </row>
    <row r="63" spans="1:29" s="6" customFormat="1" ht="12.75" customHeight="1" thickBot="1">
      <c r="A63" s="4"/>
      <c r="B63" s="72"/>
      <c r="C63" s="72"/>
      <c r="D63" s="117" t="s">
        <v>59</v>
      </c>
      <c r="E63" s="117"/>
      <c r="F63" s="118" t="s">
        <v>21</v>
      </c>
      <c r="G63" s="119"/>
      <c r="H63" s="48">
        <f t="shared" si="0"/>
        <v>1636</v>
      </c>
      <c r="I63" s="51">
        <v>787</v>
      </c>
      <c r="J63" s="51">
        <v>402</v>
      </c>
      <c r="K63" s="51">
        <v>248</v>
      </c>
      <c r="L63" s="51">
        <v>118</v>
      </c>
      <c r="M63" s="51">
        <v>52</v>
      </c>
      <c r="N63" s="51">
        <v>27</v>
      </c>
      <c r="O63" s="51">
        <v>2</v>
      </c>
      <c r="P63" s="69"/>
      <c r="Q63" s="50">
        <f t="shared" si="1"/>
        <v>90</v>
      </c>
      <c r="R63" s="51">
        <v>18</v>
      </c>
      <c r="S63" s="51">
        <v>13</v>
      </c>
      <c r="T63" s="51">
        <v>57</v>
      </c>
      <c r="U63" s="51">
        <v>1</v>
      </c>
      <c r="V63" s="51">
        <v>0</v>
      </c>
      <c r="W63" s="51">
        <v>1</v>
      </c>
      <c r="X63" s="73"/>
      <c r="Y63" s="72"/>
      <c r="Z63" s="117" t="s">
        <v>53</v>
      </c>
      <c r="AA63" s="117"/>
      <c r="AB63" s="118" t="s">
        <v>21</v>
      </c>
      <c r="AC63" s="118"/>
    </row>
    <row r="64" spans="1:29" s="7" customFormat="1" ht="12.75" customHeight="1">
      <c r="A64" s="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8:23" ht="12"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spans="7:23" ht="12">
      <c r="G66" s="16" t="s">
        <v>101</v>
      </c>
      <c r="H66" s="16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</row>
    <row r="67" spans="7:23" ht="12">
      <c r="G67" s="16" t="s">
        <v>102</v>
      </c>
      <c r="H67" s="53">
        <f>SUM(H9,H22,H29,H33,H48,H56)-H8</f>
        <v>0</v>
      </c>
      <c r="I67" s="53">
        <f aca="true" t="shared" si="2" ref="I67:O67">SUM(I9,I22,I29,I33,I48,I56)-I8</f>
        <v>0</v>
      </c>
      <c r="J67" s="53">
        <f t="shared" si="2"/>
        <v>0</v>
      </c>
      <c r="K67" s="53">
        <f t="shared" si="2"/>
        <v>0</v>
      </c>
      <c r="L67" s="53">
        <f t="shared" si="2"/>
        <v>0</v>
      </c>
      <c r="M67" s="53">
        <f t="shared" si="2"/>
        <v>0</v>
      </c>
      <c r="N67" s="53">
        <f t="shared" si="2"/>
        <v>0</v>
      </c>
      <c r="O67" s="53">
        <f t="shared" si="2"/>
        <v>0</v>
      </c>
      <c r="P67" s="74"/>
      <c r="Q67" s="53">
        <f aca="true" t="shared" si="3" ref="Q67:W67">SUM(Q9,Q22,Q29,Q33,Q48,Q56)-Q8</f>
        <v>0</v>
      </c>
      <c r="R67" s="53">
        <f t="shared" si="3"/>
        <v>0</v>
      </c>
      <c r="S67" s="53">
        <f t="shared" si="3"/>
        <v>0</v>
      </c>
      <c r="T67" s="53">
        <f t="shared" si="3"/>
        <v>0</v>
      </c>
      <c r="U67" s="53">
        <f t="shared" si="3"/>
        <v>0</v>
      </c>
      <c r="V67" s="53">
        <f t="shared" si="3"/>
        <v>0</v>
      </c>
      <c r="W67" s="53">
        <f t="shared" si="3"/>
        <v>0</v>
      </c>
    </row>
    <row r="68" spans="7:23" ht="12">
      <c r="G68" s="16" t="s">
        <v>103</v>
      </c>
      <c r="H68" s="53">
        <f>SUM(H10,H15,H20,H21)-H9</f>
        <v>0</v>
      </c>
      <c r="I68" s="53">
        <f aca="true" t="shared" si="4" ref="I68:O68">SUM(I10,I15,I20,I21)-I9</f>
        <v>0</v>
      </c>
      <c r="J68" s="53">
        <f t="shared" si="4"/>
        <v>0</v>
      </c>
      <c r="K68" s="53">
        <f t="shared" si="4"/>
        <v>0</v>
      </c>
      <c r="L68" s="53">
        <f t="shared" si="4"/>
        <v>0</v>
      </c>
      <c r="M68" s="53">
        <f t="shared" si="4"/>
        <v>0</v>
      </c>
      <c r="N68" s="53">
        <f t="shared" si="4"/>
        <v>0</v>
      </c>
      <c r="O68" s="53">
        <f t="shared" si="4"/>
        <v>0</v>
      </c>
      <c r="P68" s="74"/>
      <c r="Q68" s="53">
        <f aca="true" t="shared" si="5" ref="Q68:W68">SUM(Q10,Q15,Q20,Q21)-Q9</f>
        <v>0</v>
      </c>
      <c r="R68" s="53">
        <f t="shared" si="5"/>
        <v>0</v>
      </c>
      <c r="S68" s="53">
        <f t="shared" si="5"/>
        <v>0</v>
      </c>
      <c r="T68" s="53">
        <f t="shared" si="5"/>
        <v>0</v>
      </c>
      <c r="U68" s="53">
        <f t="shared" si="5"/>
        <v>0</v>
      </c>
      <c r="V68" s="53">
        <f t="shared" si="5"/>
        <v>0</v>
      </c>
      <c r="W68" s="53">
        <f t="shared" si="5"/>
        <v>0</v>
      </c>
    </row>
    <row r="69" spans="7:23" ht="12">
      <c r="G69" s="16" t="s">
        <v>3</v>
      </c>
      <c r="H69" s="53">
        <f>SUM(H11:H14)-H10</f>
        <v>0</v>
      </c>
      <c r="I69" s="53">
        <f aca="true" t="shared" si="6" ref="I69:O69">SUM(I11:I14)-I10</f>
        <v>0</v>
      </c>
      <c r="J69" s="53">
        <f t="shared" si="6"/>
        <v>0</v>
      </c>
      <c r="K69" s="53">
        <f t="shared" si="6"/>
        <v>0</v>
      </c>
      <c r="L69" s="53">
        <f t="shared" si="6"/>
        <v>0</v>
      </c>
      <c r="M69" s="53">
        <f t="shared" si="6"/>
        <v>0</v>
      </c>
      <c r="N69" s="53">
        <f t="shared" si="6"/>
        <v>0</v>
      </c>
      <c r="O69" s="53">
        <f t="shared" si="6"/>
        <v>0</v>
      </c>
      <c r="P69" s="74"/>
      <c r="Q69" s="53">
        <f aca="true" t="shared" si="7" ref="Q69:W69">SUM(Q11:Q14)-Q10</f>
        <v>0</v>
      </c>
      <c r="R69" s="53">
        <f t="shared" si="7"/>
        <v>0</v>
      </c>
      <c r="S69" s="53">
        <f t="shared" si="7"/>
        <v>0</v>
      </c>
      <c r="T69" s="53">
        <f t="shared" si="7"/>
        <v>0</v>
      </c>
      <c r="U69" s="53">
        <f t="shared" si="7"/>
        <v>0</v>
      </c>
      <c r="V69" s="53">
        <f t="shared" si="7"/>
        <v>0</v>
      </c>
      <c r="W69" s="53">
        <f t="shared" si="7"/>
        <v>0</v>
      </c>
    </row>
    <row r="70" spans="7:23" ht="12">
      <c r="G70" s="16" t="s">
        <v>104</v>
      </c>
      <c r="H70" s="53">
        <f>SUM(H16:H19)-H15</f>
        <v>0</v>
      </c>
      <c r="I70" s="53">
        <f aca="true" t="shared" si="8" ref="I70:O70">SUM(I16:I19)-I15</f>
        <v>0</v>
      </c>
      <c r="J70" s="53">
        <f t="shared" si="8"/>
        <v>0</v>
      </c>
      <c r="K70" s="53">
        <f t="shared" si="8"/>
        <v>0</v>
      </c>
      <c r="L70" s="53">
        <f t="shared" si="8"/>
        <v>0</v>
      </c>
      <c r="M70" s="53">
        <f t="shared" si="8"/>
        <v>0</v>
      </c>
      <c r="N70" s="53">
        <f t="shared" si="8"/>
        <v>0</v>
      </c>
      <c r="O70" s="53">
        <f t="shared" si="8"/>
        <v>0</v>
      </c>
      <c r="P70" s="74"/>
      <c r="Q70" s="53">
        <f aca="true" t="shared" si="9" ref="Q70:W70">SUM(Q16:Q19)-Q15</f>
        <v>0</v>
      </c>
      <c r="R70" s="53">
        <f t="shared" si="9"/>
        <v>0</v>
      </c>
      <c r="S70" s="53">
        <f t="shared" si="9"/>
        <v>0</v>
      </c>
      <c r="T70" s="53">
        <f t="shared" si="9"/>
        <v>0</v>
      </c>
      <c r="U70" s="53">
        <f t="shared" si="9"/>
        <v>0</v>
      </c>
      <c r="V70" s="53">
        <f t="shared" si="9"/>
        <v>0</v>
      </c>
      <c r="W70" s="53">
        <f t="shared" si="9"/>
        <v>0</v>
      </c>
    </row>
    <row r="71" spans="7:23" ht="12">
      <c r="G71" s="16" t="s">
        <v>105</v>
      </c>
      <c r="H71" s="53">
        <f>SUM(H23:H25,H27:H28)-H22</f>
        <v>0</v>
      </c>
      <c r="I71" s="53">
        <f aca="true" t="shared" si="10" ref="I71:O71">SUM(I23:I25,I27:I28)-I22</f>
        <v>0</v>
      </c>
      <c r="J71" s="53">
        <f t="shared" si="10"/>
        <v>0</v>
      </c>
      <c r="K71" s="53">
        <f t="shared" si="10"/>
        <v>0</v>
      </c>
      <c r="L71" s="53">
        <f t="shared" si="10"/>
        <v>0</v>
      </c>
      <c r="M71" s="53">
        <f t="shared" si="10"/>
        <v>0</v>
      </c>
      <c r="N71" s="53">
        <f t="shared" si="10"/>
        <v>0</v>
      </c>
      <c r="O71" s="53">
        <f t="shared" si="10"/>
        <v>0</v>
      </c>
      <c r="P71" s="74"/>
      <c r="Q71" s="53">
        <f aca="true" t="shared" si="11" ref="Q71:W71">SUM(Q23:Q25,Q27:Q28)-Q22</f>
        <v>0</v>
      </c>
      <c r="R71" s="53">
        <f t="shared" si="11"/>
        <v>0</v>
      </c>
      <c r="S71" s="53">
        <f t="shared" si="11"/>
        <v>0</v>
      </c>
      <c r="T71" s="53">
        <f t="shared" si="11"/>
        <v>0</v>
      </c>
      <c r="U71" s="53">
        <f t="shared" si="11"/>
        <v>0</v>
      </c>
      <c r="V71" s="53">
        <f t="shared" si="11"/>
        <v>0</v>
      </c>
      <c r="W71" s="53">
        <f t="shared" si="11"/>
        <v>0</v>
      </c>
    </row>
    <row r="72" spans="7:23" ht="12">
      <c r="G72" s="16" t="s">
        <v>106</v>
      </c>
      <c r="H72" s="53">
        <f>SUM(H30:H32)-H29</f>
        <v>0</v>
      </c>
      <c r="I72" s="53">
        <f aca="true" t="shared" si="12" ref="I72:O72">SUM(I30:I32)-I29</f>
        <v>0</v>
      </c>
      <c r="J72" s="53">
        <f t="shared" si="12"/>
        <v>0</v>
      </c>
      <c r="K72" s="53">
        <f t="shared" si="12"/>
        <v>0</v>
      </c>
      <c r="L72" s="53">
        <f t="shared" si="12"/>
        <v>0</v>
      </c>
      <c r="M72" s="53">
        <f t="shared" si="12"/>
        <v>0</v>
      </c>
      <c r="N72" s="53">
        <f t="shared" si="12"/>
        <v>0</v>
      </c>
      <c r="O72" s="53">
        <f t="shared" si="12"/>
        <v>0</v>
      </c>
      <c r="P72" s="74"/>
      <c r="Q72" s="53">
        <f aca="true" t="shared" si="13" ref="Q72:W72">SUM(Q30:Q32)-Q29</f>
        <v>0</v>
      </c>
      <c r="R72" s="53">
        <f t="shared" si="13"/>
        <v>0</v>
      </c>
      <c r="S72" s="53">
        <f t="shared" si="13"/>
        <v>0</v>
      </c>
      <c r="T72" s="53">
        <f t="shared" si="13"/>
        <v>0</v>
      </c>
      <c r="U72" s="53">
        <f t="shared" si="13"/>
        <v>0</v>
      </c>
      <c r="V72" s="53">
        <f t="shared" si="13"/>
        <v>0</v>
      </c>
      <c r="W72" s="53">
        <f t="shared" si="13"/>
        <v>0</v>
      </c>
    </row>
    <row r="73" spans="7:23" ht="12">
      <c r="G73" s="16" t="s">
        <v>107</v>
      </c>
      <c r="H73" s="53">
        <f>SUM(H34:H35,H38,H44,H46:H47)-H33</f>
        <v>0</v>
      </c>
      <c r="I73" s="53">
        <f aca="true" t="shared" si="14" ref="I73:O73">SUM(I34:I35,I38,I44,I46:I47)-I33</f>
        <v>0</v>
      </c>
      <c r="J73" s="53">
        <f t="shared" si="14"/>
        <v>0</v>
      </c>
      <c r="K73" s="53">
        <f t="shared" si="14"/>
        <v>0</v>
      </c>
      <c r="L73" s="53">
        <f t="shared" si="14"/>
        <v>0</v>
      </c>
      <c r="M73" s="53">
        <f t="shared" si="14"/>
        <v>0</v>
      </c>
      <c r="N73" s="53">
        <f t="shared" si="14"/>
        <v>0</v>
      </c>
      <c r="O73" s="53">
        <f t="shared" si="14"/>
        <v>0</v>
      </c>
      <c r="Q73" s="53">
        <f aca="true" t="shared" si="15" ref="Q73:W73">SUM(Q34:Q35,Q38,Q44,Q46:Q47)-Q33</f>
        <v>0</v>
      </c>
      <c r="R73" s="53">
        <f t="shared" si="15"/>
        <v>0</v>
      </c>
      <c r="S73" s="53">
        <f t="shared" si="15"/>
        <v>0</v>
      </c>
      <c r="T73" s="53">
        <f t="shared" si="15"/>
        <v>0</v>
      </c>
      <c r="U73" s="53">
        <f t="shared" si="15"/>
        <v>0</v>
      </c>
      <c r="V73" s="53">
        <f t="shared" si="15"/>
        <v>0</v>
      </c>
      <c r="W73" s="53">
        <f t="shared" si="15"/>
        <v>0</v>
      </c>
    </row>
    <row r="74" spans="7:23" ht="12">
      <c r="G74" s="16" t="s">
        <v>108</v>
      </c>
      <c r="H74" s="53">
        <f>SUM(H36:H37)-H35</f>
        <v>0</v>
      </c>
      <c r="I74" s="53">
        <f aca="true" t="shared" si="16" ref="I74:O74">SUM(I36:I37)-I35</f>
        <v>0</v>
      </c>
      <c r="J74" s="53">
        <f t="shared" si="16"/>
        <v>0</v>
      </c>
      <c r="K74" s="53">
        <f t="shared" si="16"/>
        <v>0</v>
      </c>
      <c r="L74" s="53">
        <f t="shared" si="16"/>
        <v>0</v>
      </c>
      <c r="M74" s="53">
        <f t="shared" si="16"/>
        <v>0</v>
      </c>
      <c r="N74" s="53">
        <f t="shared" si="16"/>
        <v>0</v>
      </c>
      <c r="O74" s="53">
        <f t="shared" si="16"/>
        <v>0</v>
      </c>
      <c r="Q74" s="53">
        <f aca="true" t="shared" si="17" ref="Q74:W74">SUM(Q36:Q37)-Q35</f>
        <v>0</v>
      </c>
      <c r="R74" s="53">
        <f t="shared" si="17"/>
        <v>0</v>
      </c>
      <c r="S74" s="53">
        <f t="shared" si="17"/>
        <v>0</v>
      </c>
      <c r="T74" s="53">
        <f t="shared" si="17"/>
        <v>0</v>
      </c>
      <c r="U74" s="53">
        <f t="shared" si="17"/>
        <v>0</v>
      </c>
      <c r="V74" s="53">
        <f t="shared" si="17"/>
        <v>0</v>
      </c>
      <c r="W74" s="53">
        <f t="shared" si="17"/>
        <v>0</v>
      </c>
    </row>
    <row r="75" spans="7:23" ht="12">
      <c r="G75" s="16" t="s">
        <v>109</v>
      </c>
      <c r="H75" s="53">
        <f>SUM(H39:H43)-H38</f>
        <v>0</v>
      </c>
      <c r="I75" s="53">
        <f aca="true" t="shared" si="18" ref="I75:O75">SUM(I39:I43)-I38</f>
        <v>0</v>
      </c>
      <c r="J75" s="53">
        <f t="shared" si="18"/>
        <v>0</v>
      </c>
      <c r="K75" s="53">
        <f t="shared" si="18"/>
        <v>0</v>
      </c>
      <c r="L75" s="53">
        <f t="shared" si="18"/>
        <v>0</v>
      </c>
      <c r="M75" s="53">
        <f t="shared" si="18"/>
        <v>0</v>
      </c>
      <c r="N75" s="53">
        <f t="shared" si="18"/>
        <v>0</v>
      </c>
      <c r="O75" s="53">
        <f t="shared" si="18"/>
        <v>0</v>
      </c>
      <c r="Q75" s="53">
        <f aca="true" t="shared" si="19" ref="Q75:W75">SUM(Q39:Q43)-Q38</f>
        <v>0</v>
      </c>
      <c r="R75" s="53">
        <f t="shared" si="19"/>
        <v>0</v>
      </c>
      <c r="S75" s="53">
        <f t="shared" si="19"/>
        <v>0</v>
      </c>
      <c r="T75" s="53">
        <f t="shared" si="19"/>
        <v>0</v>
      </c>
      <c r="U75" s="53">
        <f t="shared" si="19"/>
        <v>0</v>
      </c>
      <c r="V75" s="53">
        <f t="shared" si="19"/>
        <v>0</v>
      </c>
      <c r="W75" s="53">
        <f t="shared" si="19"/>
        <v>0</v>
      </c>
    </row>
    <row r="76" spans="7:23" ht="12">
      <c r="G76" s="16" t="s">
        <v>110</v>
      </c>
      <c r="H76" s="53">
        <f>SUM(H50:H52)-H49</f>
        <v>0</v>
      </c>
      <c r="I76" s="53">
        <f aca="true" t="shared" si="20" ref="I76:O76">SUM(I50:I52)-I49</f>
        <v>0</v>
      </c>
      <c r="J76" s="53">
        <f t="shared" si="20"/>
        <v>0</v>
      </c>
      <c r="K76" s="53">
        <f t="shared" si="20"/>
        <v>0</v>
      </c>
      <c r="L76" s="53">
        <f t="shared" si="20"/>
        <v>0</v>
      </c>
      <c r="M76" s="53">
        <f t="shared" si="20"/>
        <v>0</v>
      </c>
      <c r="N76" s="53">
        <f t="shared" si="20"/>
        <v>0</v>
      </c>
      <c r="O76" s="53">
        <f t="shared" si="20"/>
        <v>0</v>
      </c>
      <c r="Q76" s="53">
        <f aca="true" t="shared" si="21" ref="Q76:W76">SUM(Q50:Q52)-Q49</f>
        <v>0</v>
      </c>
      <c r="R76" s="53">
        <f t="shared" si="21"/>
        <v>0</v>
      </c>
      <c r="S76" s="53">
        <f t="shared" si="21"/>
        <v>0</v>
      </c>
      <c r="T76" s="53">
        <f t="shared" si="21"/>
        <v>0</v>
      </c>
      <c r="U76" s="53">
        <f t="shared" si="21"/>
        <v>0</v>
      </c>
      <c r="V76" s="53">
        <f t="shared" si="21"/>
        <v>0</v>
      </c>
      <c r="W76" s="53">
        <f t="shared" si="21"/>
        <v>0</v>
      </c>
    </row>
  </sheetData>
  <sheetProtection/>
  <mergeCells count="136">
    <mergeCell ref="Y56:AC56"/>
    <mergeCell ref="AA52:AC52"/>
    <mergeCell ref="Z57:AA57"/>
    <mergeCell ref="AB57:AC57"/>
    <mergeCell ref="AA54:AB54"/>
    <mergeCell ref="Z53:AC53"/>
    <mergeCell ref="AA55:AB55"/>
    <mergeCell ref="Y48:AC48"/>
    <mergeCell ref="Z49:AC49"/>
    <mergeCell ref="AA50:AC50"/>
    <mergeCell ref="AA51:AC51"/>
    <mergeCell ref="Z44:AC44"/>
    <mergeCell ref="AA45:AB45"/>
    <mergeCell ref="Z46:AC46"/>
    <mergeCell ref="Z47:AC47"/>
    <mergeCell ref="AA40:AC40"/>
    <mergeCell ref="AA41:AC41"/>
    <mergeCell ref="AA42:AC42"/>
    <mergeCell ref="AA43:AC43"/>
    <mergeCell ref="AA36:AC36"/>
    <mergeCell ref="AA37:AC37"/>
    <mergeCell ref="Z38:AC38"/>
    <mergeCell ref="AA39:AC39"/>
    <mergeCell ref="Z32:AC32"/>
    <mergeCell ref="Y33:AC33"/>
    <mergeCell ref="Z34:AC34"/>
    <mergeCell ref="Z35:AC35"/>
    <mergeCell ref="Z28:AC28"/>
    <mergeCell ref="Y29:AC29"/>
    <mergeCell ref="Z30:AC30"/>
    <mergeCell ref="Z31:AC31"/>
    <mergeCell ref="Z24:AC24"/>
    <mergeCell ref="Z25:AC25"/>
    <mergeCell ref="AA26:AB26"/>
    <mergeCell ref="Z27:AC27"/>
    <mergeCell ref="Z20:AC20"/>
    <mergeCell ref="Z21:AC21"/>
    <mergeCell ref="Y22:AC22"/>
    <mergeCell ref="Z23:AC23"/>
    <mergeCell ref="AA16:AC16"/>
    <mergeCell ref="AA17:AC17"/>
    <mergeCell ref="AA18:AC18"/>
    <mergeCell ref="AA19:AC19"/>
    <mergeCell ref="AA12:AC12"/>
    <mergeCell ref="AA13:AC13"/>
    <mergeCell ref="AA14:AC14"/>
    <mergeCell ref="Z15:AC15"/>
    <mergeCell ref="X8:AC8"/>
    <mergeCell ref="Y9:AC9"/>
    <mergeCell ref="Z10:AC10"/>
    <mergeCell ref="AA11:AC11"/>
    <mergeCell ref="X4:AC7"/>
    <mergeCell ref="H4:O4"/>
    <mergeCell ref="Q4:W4"/>
    <mergeCell ref="R2:W2"/>
    <mergeCell ref="N5:N7"/>
    <mergeCell ref="O5:O7"/>
    <mergeCell ref="V5:V7"/>
    <mergeCell ref="W5:W7"/>
    <mergeCell ref="B8:G8"/>
    <mergeCell ref="C9:G9"/>
    <mergeCell ref="B4:G7"/>
    <mergeCell ref="H2:N2"/>
    <mergeCell ref="D10:G10"/>
    <mergeCell ref="E11:G11"/>
    <mergeCell ref="E12:G12"/>
    <mergeCell ref="E13:G13"/>
    <mergeCell ref="E14:G14"/>
    <mergeCell ref="D15:G15"/>
    <mergeCell ref="E16:G16"/>
    <mergeCell ref="E17:G17"/>
    <mergeCell ref="E18:G18"/>
    <mergeCell ref="E19:G19"/>
    <mergeCell ref="D20:G20"/>
    <mergeCell ref="D21:G21"/>
    <mergeCell ref="C22:G22"/>
    <mergeCell ref="D23:G23"/>
    <mergeCell ref="D24:G24"/>
    <mergeCell ref="D25:G25"/>
    <mergeCell ref="E26:F26"/>
    <mergeCell ref="D27:G27"/>
    <mergeCell ref="D28:G28"/>
    <mergeCell ref="C29:G29"/>
    <mergeCell ref="D30:G30"/>
    <mergeCell ref="D31:G31"/>
    <mergeCell ref="D32:G32"/>
    <mergeCell ref="C33:G33"/>
    <mergeCell ref="D34:G34"/>
    <mergeCell ref="D35:G35"/>
    <mergeCell ref="E36:G36"/>
    <mergeCell ref="E37:G37"/>
    <mergeCell ref="D38:G38"/>
    <mergeCell ref="E39:G39"/>
    <mergeCell ref="E40:G40"/>
    <mergeCell ref="E41:G41"/>
    <mergeCell ref="D44:G44"/>
    <mergeCell ref="E42:G42"/>
    <mergeCell ref="E43:G43"/>
    <mergeCell ref="E45:F45"/>
    <mergeCell ref="D46:G46"/>
    <mergeCell ref="D47:G47"/>
    <mergeCell ref="C48:G48"/>
    <mergeCell ref="D49:G49"/>
    <mergeCell ref="D53:G53"/>
    <mergeCell ref="E54:F54"/>
    <mergeCell ref="E50:G50"/>
    <mergeCell ref="E51:G51"/>
    <mergeCell ref="E52:G52"/>
    <mergeCell ref="D57:E57"/>
    <mergeCell ref="F57:G57"/>
    <mergeCell ref="E55:F55"/>
    <mergeCell ref="C56:G56"/>
    <mergeCell ref="D58:E58"/>
    <mergeCell ref="F58:G58"/>
    <mergeCell ref="Z58:AA58"/>
    <mergeCell ref="AB58:AC58"/>
    <mergeCell ref="D59:E59"/>
    <mergeCell ref="F59:G59"/>
    <mergeCell ref="Z59:AA59"/>
    <mergeCell ref="AB59:AC59"/>
    <mergeCell ref="D60:E60"/>
    <mergeCell ref="F60:G60"/>
    <mergeCell ref="Z60:AA60"/>
    <mergeCell ref="AB60:AC60"/>
    <mergeCell ref="D61:E61"/>
    <mergeCell ref="F61:G61"/>
    <mergeCell ref="Z61:AA61"/>
    <mergeCell ref="AB61:AC61"/>
    <mergeCell ref="D62:E62"/>
    <mergeCell ref="F62:G62"/>
    <mergeCell ref="Z62:AA62"/>
    <mergeCell ref="AB62:AC62"/>
    <mergeCell ref="D63:E63"/>
    <mergeCell ref="F63:G63"/>
    <mergeCell ref="Z63:AA63"/>
    <mergeCell ref="AB63:AC63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2022-07-28T02:29:46Z</dcterms:created>
  <dcterms:modified xsi:type="dcterms:W3CDTF">2022-07-28T02:29:46Z</dcterms:modified>
  <cp:category/>
  <cp:version/>
  <cp:contentType/>
  <cp:contentStatus/>
</cp:coreProperties>
</file>