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596" windowHeight="7560" activeTab="0"/>
  </bookViews>
  <sheets>
    <sheet name="69" sheetId="1" r:id="rId1"/>
  </sheets>
  <definedNames>
    <definedName name="_xlnm.Print_Area" localSheetId="0">'69'!$B$2:$R$60,'69'!$T$2:$AJ$60</definedName>
  </definedNames>
  <calcPr fullCalcOnLoad="1"/>
</workbook>
</file>

<file path=xl/sharedStrings.xml><?xml version="1.0" encoding="utf-8"?>
<sst xmlns="http://schemas.openxmlformats.org/spreadsheetml/2006/main" count="153" uniqueCount="90">
  <si>
    <t xml:space="preserve"> </t>
  </si>
  <si>
    <t>店舗型性風俗特殊営業</t>
  </si>
  <si>
    <t>接客業務受託営業</t>
  </si>
  <si>
    <t>感染症予防法</t>
  </si>
  <si>
    <t>職業安定法</t>
  </si>
  <si>
    <t>児童福祉法</t>
  </si>
  <si>
    <t>労働基準法</t>
  </si>
  <si>
    <t>場所の提供</t>
  </si>
  <si>
    <t>売春防止法</t>
  </si>
  <si>
    <t>計</t>
  </si>
  <si>
    <t>総数</t>
  </si>
  <si>
    <t>第十一条一項</t>
  </si>
  <si>
    <t>第十一条二項</t>
  </si>
  <si>
    <t>その他</t>
  </si>
  <si>
    <t>刑法</t>
  </si>
  <si>
    <t>（第三十四条一項六号）
児童に淫行させる行為</t>
  </si>
  <si>
    <t>児童買春・
児童ポルノ法</t>
  </si>
  <si>
    <t>区分</t>
  </si>
  <si>
    <t>紹介等（第六十三条）
有害業務等へ</t>
  </si>
  <si>
    <t>勧誘等（第五条）</t>
  </si>
  <si>
    <t>周旋等（第六条）</t>
  </si>
  <si>
    <t>　　　　　　（第六条）
中間搾取</t>
  </si>
  <si>
    <t>　　　　　（第八条）
対償の収受等</t>
  </si>
  <si>
    <t>　　　　　（第九条）
前貸等</t>
  </si>
  <si>
    <t>契約　　　（第十条）
売春をさせる</t>
  </si>
  <si>
    <t>　　　　（第十二条）
売春をさせる業</t>
  </si>
  <si>
    <t>　　　　（第十三条）
資金等の提供</t>
  </si>
  <si>
    <t>　　　第二十二条の罪
淫行勧誘</t>
  </si>
  <si>
    <t>　　　第二十三条の罪
略取誘拐</t>
  </si>
  <si>
    <t>要保護女子</t>
  </si>
  <si>
    <t>総数</t>
  </si>
  <si>
    <r>
      <t xml:space="preserve">第１号営業
</t>
    </r>
    <r>
      <rPr>
        <sz val="6"/>
        <rFont val="ＭＳ 明朝"/>
        <family val="1"/>
      </rPr>
      <t>（キャバレー等）</t>
    </r>
  </si>
  <si>
    <t>第２号営業</t>
  </si>
  <si>
    <t>主として和風設備</t>
  </si>
  <si>
    <t>主として洋風設備</t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</si>
  <si>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</si>
  <si>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</si>
  <si>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</si>
  <si>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</si>
  <si>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</si>
  <si>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</si>
  <si>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</si>
  <si>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</si>
  <si>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</si>
  <si>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t>第４号営業</t>
  </si>
  <si>
    <t>モーテル</t>
  </si>
  <si>
    <t>ラブホテル</t>
  </si>
  <si>
    <t>レンタルルーム</t>
  </si>
  <si>
    <r>
      <t xml:space="preserve">第５号営業
</t>
    </r>
    <r>
      <rPr>
        <sz val="6"/>
        <rFont val="ＭＳ 明朝"/>
        <family val="1"/>
      </rPr>
      <t>（アダルトショップ等）</t>
    </r>
  </si>
  <si>
    <r>
      <t xml:space="preserve">第６号営業
</t>
    </r>
    <r>
      <rPr>
        <sz val="6"/>
        <rFont val="ＭＳ 明朝"/>
        <family val="1"/>
      </rPr>
      <t>（その他）</t>
    </r>
  </si>
  <si>
    <t>無店舗型性風俗特殊営業</t>
  </si>
  <si>
    <t>映像送信型性風俗特殊営業</t>
  </si>
  <si>
    <t>店舗型電話異性紹介営業</t>
  </si>
  <si>
    <t>無店舗型電話異性紹介営業</t>
  </si>
  <si>
    <t>飲食店営業</t>
  </si>
  <si>
    <t>深夜飲食店計</t>
  </si>
  <si>
    <t>酒類提供店</t>
  </si>
  <si>
    <t>その他</t>
  </si>
  <si>
    <t>その他の飲食店</t>
  </si>
  <si>
    <t>サウナ・浴場等</t>
  </si>
  <si>
    <t>映画館等</t>
  </si>
  <si>
    <t>旅館・ホテル</t>
  </si>
  <si>
    <t>芸妓置屋</t>
  </si>
  <si>
    <t>露天・行商</t>
  </si>
  <si>
    <t>自動車運転者</t>
  </si>
  <si>
    <t>土建・建設業</t>
  </si>
  <si>
    <t>芸能関係者</t>
  </si>
  <si>
    <t>観光案内業</t>
  </si>
  <si>
    <t>その他の有職者</t>
  </si>
  <si>
    <t>無職</t>
  </si>
  <si>
    <t>１８歳未満</t>
  </si>
  <si>
    <t>１８歳・１９歳</t>
  </si>
  <si>
    <t>２０歳～２９歳</t>
  </si>
  <si>
    <t>３０歳～３９歳</t>
  </si>
  <si>
    <t>４０歳以上</t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</si>
  <si>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</si>
  <si>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</si>
  <si>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その他</t>
  </si>
  <si>
    <t>風俗営業</t>
  </si>
  <si>
    <t>適条別等　送致件数</t>
  </si>
  <si>
    <t>売春３５６</t>
  </si>
  <si>
    <t>売春３５７</t>
  </si>
  <si>
    <t>特定性風俗物品販売等営業</t>
  </si>
  <si>
    <t>行商</t>
  </si>
  <si>
    <t>売春</t>
  </si>
  <si>
    <t>　　　　（第七条二項）
脅迫、暴行による売春</t>
  </si>
  <si>
    <t>　　　　（第七条一項）
欺罔、困惑、親族関係
利用による売春</t>
  </si>
  <si>
    <t>68　売春事犯　法令</t>
  </si>
  <si>
    <t>-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</si>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</sst>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2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distributed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left" vertical="distributed"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12" xfId="0" applyFont="1" applyBorder="1" applyAlignment="1" applyProtection="1">
      <alignment horizontal="center" vertical="distributed" textRotation="255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176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 applyProtection="1">
      <alignment horizontal="distributed" vertical="center"/>
      <protection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left" vertical="distributed"/>
      <protection/>
    </xf>
    <xf numFmtId="0" fontId="0" fillId="0" borderId="14" xfId="0" applyFont="1" applyBorder="1" applyAlignment="1" applyProtection="1">
      <alignment horizontal="distributed" vertical="distributed"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distributed"/>
      <protection/>
    </xf>
    <xf numFmtId="0" fontId="0" fillId="0" borderId="0" xfId="0" applyFont="1" applyBorder="1" applyAlignment="1" applyProtection="1">
      <alignment horizontal="distributed" vertical="distributed"/>
      <protection/>
    </xf>
    <xf numFmtId="0" fontId="0" fillId="0" borderId="0" xfId="0" applyFont="1" applyBorder="1" applyAlignment="1">
      <alignment horizontal="left" vertical="distributed"/>
    </xf>
    <xf numFmtId="0" fontId="0" fillId="0" borderId="0" xfId="0" applyFont="1" applyBorder="1" applyAlignment="1">
      <alignment horizontal="distributed" vertical="distributed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 vertical="distributed"/>
    </xf>
    <xf numFmtId="0" fontId="0" fillId="0" borderId="10" xfId="0" applyFont="1" applyBorder="1" applyAlignment="1">
      <alignment horizontal="distributed" vertical="distributed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 vertical="distributed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 applyProtection="1">
      <alignment horizontal="left" vertical="center"/>
      <protection/>
    </xf>
    <xf numFmtId="176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176" fontId="8" fillId="0" borderId="0" xfId="0" applyNumberFormat="1" applyFont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76" fontId="9" fillId="0" borderId="15" xfId="0" applyNumberFormat="1" applyFont="1" applyBorder="1" applyAlignment="1" applyProtection="1">
      <alignment horizontal="right" vertical="center"/>
      <protection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17" xfId="0" applyNumberFormat="1" applyFont="1" applyFill="1" applyBorder="1" applyAlignment="1" applyProtection="1">
      <alignment horizontal="right" vertical="center"/>
      <protection/>
    </xf>
    <xf numFmtId="176" fontId="9" fillId="0" borderId="15" xfId="0" applyNumberFormat="1" applyFont="1" applyFill="1" applyBorder="1" applyAlignment="1" applyProtection="1">
      <alignment horizontal="right" vertical="center"/>
      <protection/>
    </xf>
    <xf numFmtId="176" fontId="10" fillId="0" borderId="15" xfId="0" applyNumberFormat="1" applyFont="1" applyBorder="1" applyAlignment="1" applyProtection="1">
      <alignment horizontal="right" vertical="center"/>
      <protection/>
    </xf>
    <xf numFmtId="176" fontId="10" fillId="0" borderId="15" xfId="0" applyNumberFormat="1" applyFont="1" applyFill="1" applyBorder="1" applyAlignment="1" applyProtection="1">
      <alignment horizontal="right" vertical="center"/>
      <protection locked="0"/>
    </xf>
    <xf numFmtId="176" fontId="10" fillId="0" borderId="17" xfId="0" applyNumberFormat="1" applyFont="1" applyFill="1" applyBorder="1" applyAlignment="1" applyProtection="1">
      <alignment horizontal="right" vertical="center"/>
      <protection locked="0"/>
    </xf>
    <xf numFmtId="176" fontId="10" fillId="0" borderId="17" xfId="0" applyNumberFormat="1" applyFont="1" applyBorder="1" applyAlignment="1" applyProtection="1">
      <alignment horizontal="right" vertical="center"/>
      <protection/>
    </xf>
    <xf numFmtId="176" fontId="9" fillId="0" borderId="17" xfId="0" applyNumberFormat="1" applyFont="1" applyBorder="1" applyAlignment="1" applyProtection="1">
      <alignment horizontal="right" vertical="center"/>
      <protection/>
    </xf>
    <xf numFmtId="176" fontId="9" fillId="0" borderId="15" xfId="0" applyNumberFormat="1" applyFont="1" applyFill="1" applyBorder="1" applyAlignment="1" applyProtection="1">
      <alignment horizontal="right" vertical="center"/>
      <protection locked="0"/>
    </xf>
    <xf numFmtId="176" fontId="9" fillId="0" borderId="17" xfId="0" applyNumberFormat="1" applyFont="1" applyFill="1" applyBorder="1" applyAlignment="1" applyProtection="1">
      <alignment horizontal="right" vertical="center"/>
      <protection locked="0"/>
    </xf>
    <xf numFmtId="176" fontId="10" fillId="0" borderId="15" xfId="0" applyNumberFormat="1" applyFont="1" applyBorder="1" applyAlignment="1" applyProtection="1">
      <alignment horizontal="right" vertical="center"/>
      <protection locked="0"/>
    </xf>
    <xf numFmtId="176" fontId="10" fillId="0" borderId="17" xfId="0" applyNumberFormat="1" applyFont="1" applyBorder="1" applyAlignment="1" applyProtection="1">
      <alignment horizontal="right" vertical="center"/>
      <protection locked="0"/>
    </xf>
    <xf numFmtId="176" fontId="10" fillId="0" borderId="15" xfId="0" applyNumberFormat="1" applyFont="1" applyFill="1" applyBorder="1" applyAlignment="1" applyProtection="1">
      <alignment horizontal="right" vertical="center"/>
      <protection/>
    </xf>
    <xf numFmtId="176" fontId="10" fillId="0" borderId="17" xfId="0" applyNumberFormat="1" applyFont="1" applyFill="1" applyBorder="1" applyAlignment="1" applyProtection="1">
      <alignment horizontal="right" vertical="center"/>
      <protection/>
    </xf>
    <xf numFmtId="176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17" xfId="0" applyNumberFormat="1" applyFont="1" applyBorder="1" applyAlignment="1" applyProtection="1">
      <alignment horizontal="right" vertical="center"/>
      <protection locked="0"/>
    </xf>
    <xf numFmtId="176" fontId="10" fillId="0" borderId="18" xfId="0" applyNumberFormat="1" applyFont="1" applyBorder="1" applyAlignment="1" applyProtection="1">
      <alignment horizontal="right" vertical="center"/>
      <protection locked="0"/>
    </xf>
    <xf numFmtId="176" fontId="10" fillId="0" borderId="12" xfId="0" applyNumberFormat="1" applyFont="1" applyBorder="1" applyAlignment="1" applyProtection="1">
      <alignment horizontal="right" vertical="center"/>
      <protection locked="0"/>
    </xf>
    <xf numFmtId="176" fontId="9" fillId="0" borderId="19" xfId="0" applyNumberFormat="1" applyFont="1" applyFill="1" applyBorder="1" applyAlignment="1" applyProtection="1">
      <alignment horizontal="right" vertical="center"/>
      <protection/>
    </xf>
    <xf numFmtId="176" fontId="10" fillId="0" borderId="20" xfId="0" applyNumberFormat="1" applyFont="1" applyBorder="1" applyAlignment="1" applyProtection="1">
      <alignment horizontal="right" vertical="center"/>
      <protection/>
    </xf>
    <xf numFmtId="176" fontId="10" fillId="0" borderId="20" xfId="0" applyNumberFormat="1" applyFont="1" applyBorder="1" applyAlignment="1" applyProtection="1">
      <alignment horizontal="right" vertical="center"/>
      <protection locked="0"/>
    </xf>
    <xf numFmtId="176" fontId="10" fillId="0" borderId="21" xfId="0" applyNumberFormat="1" applyFont="1" applyBorder="1" applyAlignment="1" applyProtection="1">
      <alignment horizontal="right" vertical="center"/>
      <protection/>
    </xf>
    <xf numFmtId="176" fontId="9" fillId="0" borderId="21" xfId="0" applyNumberFormat="1" applyFont="1" applyFill="1" applyBorder="1" applyAlignment="1" applyProtection="1">
      <alignment horizontal="right" vertical="center"/>
      <protection/>
    </xf>
    <xf numFmtId="176" fontId="10" fillId="0" borderId="22" xfId="0" applyNumberFormat="1" applyFont="1" applyBorder="1" applyAlignment="1" applyProtection="1">
      <alignment horizontal="right" vertical="center"/>
      <protection locked="0"/>
    </xf>
    <xf numFmtId="176" fontId="10" fillId="0" borderId="10" xfId="0" applyNumberFormat="1" applyFont="1" applyBorder="1" applyAlignment="1" applyProtection="1">
      <alignment horizontal="right" vertical="center"/>
      <protection locked="0"/>
    </xf>
    <xf numFmtId="176" fontId="9" fillId="0" borderId="14" xfId="0" applyNumberFormat="1" applyFont="1" applyFill="1" applyBorder="1" applyAlignment="1" applyProtection="1">
      <alignment horizontal="right" vertical="center"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176" fontId="10" fillId="0" borderId="20" xfId="0" applyNumberFormat="1" applyFont="1" applyFill="1" applyBorder="1" applyAlignment="1" applyProtection="1">
      <alignment horizontal="right" vertical="center"/>
      <protection locked="0"/>
    </xf>
    <xf numFmtId="176" fontId="9" fillId="0" borderId="20" xfId="0" applyNumberFormat="1" applyFont="1" applyBorder="1" applyAlignment="1" applyProtection="1">
      <alignment horizontal="right" vertical="center"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 locked="0"/>
    </xf>
    <xf numFmtId="176" fontId="10" fillId="0" borderId="20" xfId="0" applyNumberFormat="1" applyFont="1" applyFill="1" applyBorder="1" applyAlignment="1" applyProtection="1">
      <alignment horizontal="right" vertical="center"/>
      <protection/>
    </xf>
    <xf numFmtId="176" fontId="9" fillId="0" borderId="20" xfId="0" applyNumberFormat="1" applyFont="1" applyBorder="1" applyAlignment="1" applyProtection="1">
      <alignment horizontal="right" vertical="center"/>
      <protection locked="0"/>
    </xf>
    <xf numFmtId="176" fontId="10" fillId="0" borderId="23" xfId="0" applyNumberFormat="1" applyFont="1" applyBorder="1" applyAlignment="1" applyProtection="1">
      <alignment horizontal="right" vertical="center"/>
      <protection locked="0"/>
    </xf>
    <xf numFmtId="176" fontId="9" fillId="0" borderId="18" xfId="0" applyNumberFormat="1" applyFont="1" applyBorder="1" applyAlignment="1" applyProtection="1">
      <alignment horizontal="right" vertical="center"/>
      <protection/>
    </xf>
    <xf numFmtId="176" fontId="10" fillId="0" borderId="18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left" vertical="distributed"/>
    </xf>
    <xf numFmtId="176" fontId="0" fillId="0" borderId="0" xfId="0" applyNumberFormat="1" applyFont="1" applyAlignment="1">
      <alignment/>
    </xf>
    <xf numFmtId="0" fontId="8" fillId="0" borderId="17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7" xfId="0" applyFont="1" applyBorder="1" applyAlignment="1" applyProtection="1">
      <alignment horizontal="left" vertical="distributed"/>
      <protection/>
    </xf>
    <xf numFmtId="0" fontId="0" fillId="0" borderId="12" xfId="0" applyFont="1" applyBorder="1" applyAlignment="1" applyProtection="1">
      <alignment horizontal="left" vertical="distributed"/>
      <protection/>
    </xf>
    <xf numFmtId="176" fontId="10" fillId="0" borderId="16" xfId="0" applyNumberFormat="1" applyFont="1" applyBorder="1" applyAlignment="1" applyProtection="1">
      <alignment horizontal="right" vertical="center"/>
      <protection/>
    </xf>
    <xf numFmtId="176" fontId="0" fillId="0" borderId="14" xfId="0" applyNumberFormat="1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 wrapText="1"/>
      <protection/>
    </xf>
    <xf numFmtId="0" fontId="0" fillId="0" borderId="24" xfId="0" applyFont="1" applyBorder="1" applyAlignment="1" applyProtection="1">
      <alignment horizontal="center" vertical="distributed" textRotation="255" wrapText="1"/>
      <protection/>
    </xf>
    <xf numFmtId="0" fontId="0" fillId="0" borderId="15" xfId="0" applyFont="1" applyBorder="1" applyAlignment="1" applyProtection="1">
      <alignment horizontal="center" vertical="distributed" textRotation="255" wrapText="1"/>
      <protection/>
    </xf>
    <xf numFmtId="0" fontId="0" fillId="0" borderId="18" xfId="0" applyFont="1" applyBorder="1" applyAlignment="1" applyProtection="1">
      <alignment horizontal="center" vertical="distributed" textRotation="255" wrapText="1"/>
      <protection/>
    </xf>
    <xf numFmtId="0" fontId="0" fillId="0" borderId="19" xfId="0" applyFont="1" applyBorder="1" applyAlignment="1" applyProtection="1">
      <alignment horizontal="center" vertical="distributed" textRotation="255" wrapText="1"/>
      <protection/>
    </xf>
    <xf numFmtId="0" fontId="0" fillId="0" borderId="18" xfId="0" applyFont="1" applyBorder="1" applyAlignment="1" applyProtection="1">
      <alignment horizontal="center" vertical="distributed" textRotation="255" wrapText="1"/>
      <protection/>
    </xf>
    <xf numFmtId="0" fontId="0" fillId="0" borderId="14" xfId="0" applyFont="1" applyBorder="1" applyAlignment="1" applyProtection="1">
      <alignment horizontal="center" vertical="center" textRotation="255"/>
      <protection/>
    </xf>
    <xf numFmtId="0" fontId="0" fillId="0" borderId="14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8" fillId="0" borderId="14" xfId="0" applyFont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24" xfId="0" applyFont="1" applyBorder="1" applyAlignment="1" applyProtection="1">
      <alignment horizontal="center" vertical="distributed" textRotation="255"/>
      <protection/>
    </xf>
    <xf numFmtId="0" fontId="0" fillId="0" borderId="15" xfId="0" applyFont="1" applyBorder="1" applyAlignment="1" applyProtection="1">
      <alignment horizontal="center" vertical="distributed" textRotation="255"/>
      <protection/>
    </xf>
    <xf numFmtId="0" fontId="0" fillId="0" borderId="18" xfId="0" applyFont="1" applyBorder="1" applyAlignment="1" applyProtection="1">
      <alignment horizontal="center" vertical="distributed" textRotation="255"/>
      <protection/>
    </xf>
    <xf numFmtId="0" fontId="0" fillId="0" borderId="19" xfId="0" applyFont="1" applyBorder="1" applyAlignment="1" applyProtection="1">
      <alignment horizontal="center" vertical="distributed" textRotation="255"/>
      <protection/>
    </xf>
    <xf numFmtId="0" fontId="0" fillId="0" borderId="18" xfId="0" applyFont="1" applyBorder="1" applyAlignment="1" applyProtection="1">
      <alignment horizontal="center" vertical="distributed" textRotation="255"/>
      <protection/>
    </xf>
    <xf numFmtId="0" fontId="0" fillId="0" borderId="25" xfId="0" applyFont="1" applyBorder="1" applyAlignment="1" applyProtection="1">
      <alignment horizontal="distributed" vertical="distributed"/>
      <protection/>
    </xf>
    <xf numFmtId="0" fontId="0" fillId="0" borderId="26" xfId="0" applyFont="1" applyBorder="1" applyAlignment="1" applyProtection="1">
      <alignment horizontal="distributed" vertical="distributed"/>
      <protection/>
    </xf>
    <xf numFmtId="0" fontId="0" fillId="0" borderId="0" xfId="0" applyFont="1" applyBorder="1" applyAlignment="1" applyProtection="1">
      <alignment horizontal="distributed" vertical="distributed"/>
      <protection/>
    </xf>
    <xf numFmtId="0" fontId="0" fillId="0" borderId="20" xfId="0" applyFont="1" applyBorder="1" applyAlignment="1" applyProtection="1">
      <alignment horizontal="distributed" vertical="distributed"/>
      <protection/>
    </xf>
    <xf numFmtId="0" fontId="0" fillId="0" borderId="13" xfId="0" applyFont="1" applyBorder="1" applyAlignment="1" applyProtection="1">
      <alignment horizontal="distributed" vertical="distributed"/>
      <protection/>
    </xf>
    <xf numFmtId="0" fontId="0" fillId="0" borderId="23" xfId="0" applyFont="1" applyBorder="1" applyAlignment="1" applyProtection="1">
      <alignment horizontal="distributed" vertical="distributed"/>
      <protection/>
    </xf>
    <xf numFmtId="0" fontId="0" fillId="0" borderId="27" xfId="0" applyFont="1" applyBorder="1" applyAlignment="1" applyProtection="1">
      <alignment horizontal="distributed" vertical="distributed"/>
      <protection/>
    </xf>
    <xf numFmtId="0" fontId="0" fillId="0" borderId="11" xfId="0" applyFont="1" applyBorder="1" applyAlignment="1" applyProtection="1">
      <alignment horizontal="distributed" vertical="distributed"/>
      <protection/>
    </xf>
    <xf numFmtId="0" fontId="0" fillId="0" borderId="27" xfId="0" applyFont="1" applyBorder="1" applyAlignment="1" applyProtection="1">
      <alignment horizontal="distributed" vertical="center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28" xfId="0" applyFont="1" applyBorder="1" applyAlignment="1" applyProtection="1">
      <alignment horizontal="distributed" vertical="center"/>
      <protection/>
    </xf>
    <xf numFmtId="0" fontId="0" fillId="0" borderId="19" xfId="0" applyBorder="1" applyAlignment="1" applyProtection="1">
      <alignment horizontal="center" vertical="distributed" textRotation="255" wrapText="1"/>
      <protection/>
    </xf>
    <xf numFmtId="0" fontId="0" fillId="0" borderId="18" xfId="0" applyBorder="1" applyAlignment="1" applyProtection="1">
      <alignment horizontal="center" vertical="distributed" textRotation="255" wrapText="1"/>
      <protection/>
    </xf>
    <xf numFmtId="0" fontId="0" fillId="0" borderId="29" xfId="0" applyFont="1" applyBorder="1" applyAlignment="1" applyProtection="1">
      <alignment horizontal="distributed" vertical="distributed"/>
      <protection/>
    </xf>
    <xf numFmtId="0" fontId="0" fillId="0" borderId="17" xfId="0" applyFont="1" applyBorder="1" applyAlignment="1" applyProtection="1">
      <alignment horizontal="distributed" vertical="distributed"/>
      <protection/>
    </xf>
    <xf numFmtId="0" fontId="0" fillId="0" borderId="12" xfId="0" applyFont="1" applyBorder="1" applyAlignment="1" applyProtection="1">
      <alignment horizontal="distributed" vertical="distributed"/>
      <protection/>
    </xf>
    <xf numFmtId="0" fontId="0" fillId="0" borderId="16" xfId="0" applyFont="1" applyBorder="1" applyAlignment="1" applyProtection="1">
      <alignment horizontal="center" vertical="distributed" textRotation="255" wrapText="1"/>
      <protection/>
    </xf>
    <xf numFmtId="0" fontId="0" fillId="0" borderId="12" xfId="0" applyFont="1" applyBorder="1" applyAlignment="1" applyProtection="1">
      <alignment horizontal="center" vertical="distributed" textRotation="255" wrapText="1"/>
      <protection/>
    </xf>
    <xf numFmtId="0" fontId="0" fillId="0" borderId="30" xfId="0" applyFont="1" applyBorder="1" applyAlignment="1" applyProtection="1">
      <alignment horizontal="center" vertical="distributed" textRotation="255" wrapText="1"/>
      <protection/>
    </xf>
    <xf numFmtId="0" fontId="0" fillId="0" borderId="23" xfId="0" applyFont="1" applyBorder="1" applyAlignment="1" applyProtection="1">
      <alignment horizontal="center" vertical="distributed" textRotation="255" wrapText="1"/>
      <protection/>
    </xf>
    <xf numFmtId="0" fontId="0" fillId="0" borderId="31" xfId="0" applyFont="1" applyBorder="1" applyAlignment="1" applyProtection="1">
      <alignment horizontal="center" vertical="distributed"/>
      <protection/>
    </xf>
    <xf numFmtId="0" fontId="0" fillId="0" borderId="32" xfId="0" applyFont="1" applyBorder="1" applyAlignment="1" applyProtection="1">
      <alignment horizontal="center" vertical="distributed"/>
      <protection/>
    </xf>
    <xf numFmtId="0" fontId="0" fillId="0" borderId="15" xfId="0" applyFont="1" applyBorder="1" applyAlignment="1">
      <alignment horizontal="center" vertical="distributed" textRotation="255" wrapText="1"/>
    </xf>
    <xf numFmtId="0" fontId="0" fillId="0" borderId="18" xfId="0" applyFont="1" applyBorder="1" applyAlignment="1">
      <alignment horizontal="center" vertical="distributed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54</xdr:row>
      <xdr:rowOff>57150</xdr:rowOff>
    </xdr:from>
    <xdr:to>
      <xdr:col>6</xdr:col>
      <xdr:colOff>0</xdr:colOff>
      <xdr:row>59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181225" y="10391775"/>
          <a:ext cx="0" cy="714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N73"/>
  <sheetViews>
    <sheetView tabSelected="1" view="pageBreakPreview" zoomScaleSheetLayoutView="100" zoomScalePageLayoutView="0" workbookViewId="0" topLeftCell="A1">
      <pane xSplit="6" topLeftCell="T1" activePane="topRight" state="frozen"/>
      <selection pane="topLeft" activeCell="A3" sqref="A3"/>
      <selection pane="topRight" activeCell="A1" sqref="A1"/>
    </sheetView>
  </sheetViews>
  <sheetFormatPr defaultColWidth="9.28125" defaultRowHeight="12"/>
  <cols>
    <col min="1" max="1" width="2.8515625" style="3" customWidth="1"/>
    <col min="2" max="2" width="1.7109375" style="33" customWidth="1"/>
    <col min="3" max="4" width="1.8515625" style="33" customWidth="1"/>
    <col min="5" max="5" width="23.28125" style="33" customWidth="1"/>
    <col min="6" max="6" width="1.1484375" style="3" customWidth="1"/>
    <col min="7" max="18" width="8.7109375" style="3" customWidth="1"/>
    <col min="19" max="19" width="6.8515625" style="3" customWidth="1"/>
    <col min="20" max="31" width="8.28125" style="3" customWidth="1"/>
    <col min="32" max="32" width="1.7109375" style="33" hidden="1" customWidth="1"/>
    <col min="33" max="34" width="1.8515625" style="33" customWidth="1"/>
    <col min="35" max="35" width="21.8515625" style="33" customWidth="1"/>
    <col min="36" max="36" width="1.1484375" style="3" customWidth="1"/>
    <col min="37" max="16384" width="9.28125" style="3" customWidth="1"/>
  </cols>
  <sheetData>
    <row r="1" spans="2:36" ht="9">
      <c r="B1" s="42" t="s">
        <v>80</v>
      </c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43" t="s">
        <v>81</v>
      </c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4"/>
      <c r="AG1" s="4"/>
      <c r="AH1" s="4"/>
      <c r="AI1" s="4"/>
      <c r="AJ1" s="5"/>
    </row>
    <row r="2" spans="2:36" s="2" customFormat="1" ht="14.25">
      <c r="B2" s="40"/>
      <c r="C2" s="40"/>
      <c r="D2" s="40"/>
      <c r="E2" s="40"/>
      <c r="F2" s="40"/>
      <c r="G2" s="40"/>
      <c r="H2" s="99" t="s">
        <v>87</v>
      </c>
      <c r="I2" s="99"/>
      <c r="J2" s="99"/>
      <c r="K2" s="99"/>
      <c r="L2" s="99"/>
      <c r="M2" s="99"/>
      <c r="N2" s="99"/>
      <c r="O2" s="99"/>
      <c r="P2" s="99"/>
      <c r="Q2" s="99"/>
      <c r="R2" s="40"/>
      <c r="S2" s="1"/>
      <c r="T2" s="82"/>
      <c r="U2" s="100" t="s">
        <v>79</v>
      </c>
      <c r="V2" s="100"/>
      <c r="W2" s="100"/>
      <c r="X2" s="100"/>
      <c r="Y2" s="100"/>
      <c r="Z2" s="100"/>
      <c r="AA2" s="100"/>
      <c r="AB2" s="100"/>
      <c r="AC2" s="100"/>
      <c r="AD2" s="41"/>
      <c r="AE2" s="41"/>
      <c r="AF2" s="41"/>
      <c r="AG2" s="41"/>
      <c r="AH2" s="41"/>
      <c r="AI2" s="41"/>
      <c r="AJ2" s="41"/>
    </row>
    <row r="3" spans="2:36" ht="9.75" thickBot="1">
      <c r="B3" s="6"/>
      <c r="C3" s="6"/>
      <c r="D3" s="6"/>
      <c r="E3" s="6"/>
      <c r="F3" s="7"/>
      <c r="G3" s="8"/>
      <c r="H3" s="81"/>
      <c r="I3" s="81"/>
      <c r="J3" s="8"/>
      <c r="K3" s="8"/>
      <c r="L3" s="8"/>
      <c r="M3" s="8"/>
      <c r="N3" s="8"/>
      <c r="O3" s="8"/>
      <c r="P3" s="8"/>
      <c r="Q3" s="8"/>
      <c r="R3" s="8"/>
      <c r="S3" s="5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6"/>
      <c r="AG3" s="6"/>
      <c r="AH3" s="6"/>
      <c r="AI3" s="6"/>
      <c r="AJ3" s="7"/>
    </row>
    <row r="4" spans="2:36" s="9" customFormat="1" ht="9">
      <c r="B4" s="118" t="s">
        <v>17</v>
      </c>
      <c r="C4" s="118"/>
      <c r="D4" s="118"/>
      <c r="E4" s="118"/>
      <c r="F4" s="119"/>
      <c r="G4" s="113" t="s">
        <v>10</v>
      </c>
      <c r="H4" s="124" t="s">
        <v>8</v>
      </c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0"/>
      <c r="T4" s="11"/>
      <c r="U4" s="126" t="s">
        <v>14</v>
      </c>
      <c r="V4" s="127"/>
      <c r="W4" s="128"/>
      <c r="X4" s="126" t="s">
        <v>4</v>
      </c>
      <c r="Y4" s="128"/>
      <c r="Z4" s="126" t="s">
        <v>5</v>
      </c>
      <c r="AA4" s="128"/>
      <c r="AB4" s="126" t="s">
        <v>6</v>
      </c>
      <c r="AC4" s="128"/>
      <c r="AD4" s="102" t="s">
        <v>3</v>
      </c>
      <c r="AE4" s="102" t="s">
        <v>16</v>
      </c>
      <c r="AF4" s="131" t="s">
        <v>17</v>
      </c>
      <c r="AG4" s="118"/>
      <c r="AH4" s="118"/>
      <c r="AI4" s="118"/>
      <c r="AJ4" s="118"/>
    </row>
    <row r="5" spans="2:36" s="9" customFormat="1" ht="10.5" customHeight="1">
      <c r="B5" s="120"/>
      <c r="C5" s="120"/>
      <c r="D5" s="120"/>
      <c r="E5" s="120"/>
      <c r="F5" s="121"/>
      <c r="G5" s="114"/>
      <c r="H5" s="116" t="s">
        <v>9</v>
      </c>
      <c r="I5" s="105" t="s">
        <v>19</v>
      </c>
      <c r="J5" s="116" t="s">
        <v>20</v>
      </c>
      <c r="K5" s="129" t="s">
        <v>86</v>
      </c>
      <c r="L5" s="129" t="s">
        <v>85</v>
      </c>
      <c r="M5" s="105" t="s">
        <v>22</v>
      </c>
      <c r="N5" s="105" t="s">
        <v>23</v>
      </c>
      <c r="O5" s="105" t="s">
        <v>24</v>
      </c>
      <c r="P5" s="138" t="s">
        <v>7</v>
      </c>
      <c r="Q5" s="139"/>
      <c r="R5" s="134" t="s">
        <v>25</v>
      </c>
      <c r="S5" s="12"/>
      <c r="T5" s="136" t="s">
        <v>26</v>
      </c>
      <c r="U5" s="105" t="s">
        <v>27</v>
      </c>
      <c r="V5" s="105" t="s">
        <v>28</v>
      </c>
      <c r="W5" s="105" t="s">
        <v>13</v>
      </c>
      <c r="X5" s="105" t="s">
        <v>18</v>
      </c>
      <c r="Y5" s="105" t="s">
        <v>13</v>
      </c>
      <c r="Z5" s="105" t="s">
        <v>15</v>
      </c>
      <c r="AA5" s="105" t="s">
        <v>13</v>
      </c>
      <c r="AB5" s="105" t="s">
        <v>21</v>
      </c>
      <c r="AC5" s="105" t="s">
        <v>13</v>
      </c>
      <c r="AD5" s="140"/>
      <c r="AE5" s="103"/>
      <c r="AF5" s="132"/>
      <c r="AG5" s="120"/>
      <c r="AH5" s="120"/>
      <c r="AI5" s="120"/>
      <c r="AJ5" s="120"/>
    </row>
    <row r="6" spans="2:40" s="9" customFormat="1" ht="114.75" customHeight="1">
      <c r="B6" s="122"/>
      <c r="C6" s="122"/>
      <c r="D6" s="122"/>
      <c r="E6" s="122"/>
      <c r="F6" s="123"/>
      <c r="G6" s="115"/>
      <c r="H6" s="117"/>
      <c r="I6" s="117"/>
      <c r="J6" s="117"/>
      <c r="K6" s="130"/>
      <c r="L6" s="130"/>
      <c r="M6" s="106"/>
      <c r="N6" s="106"/>
      <c r="O6" s="106"/>
      <c r="P6" s="13" t="s">
        <v>11</v>
      </c>
      <c r="Q6" s="13" t="s">
        <v>12</v>
      </c>
      <c r="R6" s="135"/>
      <c r="S6" s="12"/>
      <c r="T6" s="137"/>
      <c r="U6" s="106"/>
      <c r="V6" s="106"/>
      <c r="W6" s="106"/>
      <c r="X6" s="106"/>
      <c r="Y6" s="106"/>
      <c r="Z6" s="106"/>
      <c r="AA6" s="106"/>
      <c r="AB6" s="106"/>
      <c r="AC6" s="106"/>
      <c r="AD6" s="141"/>
      <c r="AE6" s="104"/>
      <c r="AF6" s="133"/>
      <c r="AG6" s="122"/>
      <c r="AH6" s="122"/>
      <c r="AI6" s="122"/>
      <c r="AJ6" s="122"/>
      <c r="AK6" s="83"/>
      <c r="AL6" s="86" t="s">
        <v>10</v>
      </c>
      <c r="AM6" s="86" t="s">
        <v>84</v>
      </c>
      <c r="AN6" s="83"/>
    </row>
    <row r="7" spans="2:40" s="37" customFormat="1" ht="18" customHeight="1">
      <c r="B7" s="111" t="s">
        <v>30</v>
      </c>
      <c r="C7" s="111"/>
      <c r="D7" s="111"/>
      <c r="E7" s="111"/>
      <c r="F7" s="35"/>
      <c r="G7" s="44">
        <f>SUM(H7,U7:AE7)</f>
        <v>2490</v>
      </c>
      <c r="H7" s="45">
        <f>SUM(I7:R7,T7)</f>
        <v>1867</v>
      </c>
      <c r="I7" s="45">
        <f aca="true" t="shared" si="0" ref="I7:T7">I8+I19+I29+I32+I33+I34+I36+I37+I42</f>
        <v>247</v>
      </c>
      <c r="J7" s="45">
        <f>J8+J19+J29+J32+J33+J34+J36+J37+J42+J35</f>
        <v>658</v>
      </c>
      <c r="K7" s="45">
        <v>4</v>
      </c>
      <c r="L7" s="45">
        <v>2</v>
      </c>
      <c r="M7" s="45">
        <f t="shared" si="0"/>
        <v>3</v>
      </c>
      <c r="N7" s="45">
        <f t="shared" si="0"/>
        <v>5</v>
      </c>
      <c r="O7" s="45">
        <f t="shared" si="0"/>
        <v>766</v>
      </c>
      <c r="P7" s="45">
        <f t="shared" si="0"/>
        <v>62</v>
      </c>
      <c r="Q7" s="45">
        <f t="shared" si="0"/>
        <v>109</v>
      </c>
      <c r="R7" s="45">
        <f t="shared" si="0"/>
        <v>8</v>
      </c>
      <c r="S7" s="38"/>
      <c r="T7" s="70">
        <f t="shared" si="0"/>
        <v>3</v>
      </c>
      <c r="U7" s="45">
        <f aca="true" t="shared" si="1" ref="U7:AE7">U8+U19+U29+U32+U33+U34+U36+U37+U42</f>
        <v>2</v>
      </c>
      <c r="V7" s="45">
        <f t="shared" si="1"/>
        <v>0</v>
      </c>
      <c r="W7" s="45">
        <f t="shared" si="1"/>
        <v>53</v>
      </c>
      <c r="X7" s="45">
        <f t="shared" si="1"/>
        <v>19</v>
      </c>
      <c r="Y7" s="45">
        <f t="shared" si="1"/>
        <v>0</v>
      </c>
      <c r="Z7" s="45">
        <f t="shared" si="1"/>
        <v>75</v>
      </c>
      <c r="AA7" s="45">
        <f t="shared" si="1"/>
        <v>6</v>
      </c>
      <c r="AB7" s="45">
        <f t="shared" si="1"/>
        <v>0</v>
      </c>
      <c r="AC7" s="45">
        <f t="shared" si="1"/>
        <v>1</v>
      </c>
      <c r="AD7" s="45">
        <f t="shared" si="1"/>
        <v>0</v>
      </c>
      <c r="AE7" s="63">
        <f t="shared" si="1"/>
        <v>467</v>
      </c>
      <c r="AF7" s="111" t="s">
        <v>30</v>
      </c>
      <c r="AG7" s="111"/>
      <c r="AH7" s="111"/>
      <c r="AI7" s="111"/>
      <c r="AJ7" s="35"/>
      <c r="AK7" s="84"/>
      <c r="AL7" s="36">
        <f>SUM(H7,U7:AE7)-G7</f>
        <v>0</v>
      </c>
      <c r="AM7" s="36">
        <f>SUM(I7:R7,T7)-H7</f>
        <v>0</v>
      </c>
      <c r="AN7" s="84"/>
    </row>
    <row r="8" spans="2:40" s="37" customFormat="1" ht="18" customHeight="1">
      <c r="B8" s="34"/>
      <c r="C8" s="98" t="s">
        <v>78</v>
      </c>
      <c r="D8" s="98"/>
      <c r="E8" s="98"/>
      <c r="F8" s="35"/>
      <c r="G8" s="44">
        <f aca="true" t="shared" si="2" ref="G8:G60">SUM(H8,U8:AE8)</f>
        <v>361</v>
      </c>
      <c r="H8" s="46">
        <f aca="true" t="shared" si="3" ref="H8:H60">SUM(I8:R8,T8)</f>
        <v>356</v>
      </c>
      <c r="I8" s="47">
        <f aca="true" t="shared" si="4" ref="I8:R8">I9+I10+I13+I14+I15+I16+I17+I18</f>
        <v>6</v>
      </c>
      <c r="J8" s="47">
        <f t="shared" si="4"/>
        <v>71</v>
      </c>
      <c r="K8" s="47">
        <v>2</v>
      </c>
      <c r="L8" s="47">
        <f>L9+L10+L13+L14+L15+L16+L17+L18</f>
        <v>0</v>
      </c>
      <c r="M8" s="47">
        <f t="shared" si="4"/>
        <v>0</v>
      </c>
      <c r="N8" s="47">
        <f t="shared" si="4"/>
        <v>0</v>
      </c>
      <c r="O8" s="47">
        <f t="shared" si="4"/>
        <v>227</v>
      </c>
      <c r="P8" s="47">
        <f t="shared" si="4"/>
        <v>29</v>
      </c>
      <c r="Q8" s="47">
        <f t="shared" si="4"/>
        <v>20</v>
      </c>
      <c r="R8" s="46">
        <f t="shared" si="4"/>
        <v>0</v>
      </c>
      <c r="S8" s="38"/>
      <c r="T8" s="71">
        <f aca="true" t="shared" si="5" ref="T8:AE8">T9+T10+T13+T14+T15+T16+T17+T18</f>
        <v>1</v>
      </c>
      <c r="U8" s="47">
        <f t="shared" si="5"/>
        <v>0</v>
      </c>
      <c r="V8" s="47">
        <f t="shared" si="5"/>
        <v>0</v>
      </c>
      <c r="W8" s="47">
        <f t="shared" si="5"/>
        <v>1</v>
      </c>
      <c r="X8" s="47">
        <f t="shared" si="5"/>
        <v>2</v>
      </c>
      <c r="Y8" s="47">
        <f t="shared" si="5"/>
        <v>0</v>
      </c>
      <c r="Z8" s="47">
        <f t="shared" si="5"/>
        <v>0</v>
      </c>
      <c r="AA8" s="47">
        <f t="shared" si="5"/>
        <v>0</v>
      </c>
      <c r="AB8" s="47">
        <f t="shared" si="5"/>
        <v>0</v>
      </c>
      <c r="AC8" s="47">
        <f t="shared" si="5"/>
        <v>0</v>
      </c>
      <c r="AD8" s="47">
        <f t="shared" si="5"/>
        <v>0</v>
      </c>
      <c r="AE8" s="47">
        <f t="shared" si="5"/>
        <v>2</v>
      </c>
      <c r="AF8" s="89"/>
      <c r="AG8" s="98" t="s">
        <v>78</v>
      </c>
      <c r="AH8" s="98"/>
      <c r="AI8" s="98"/>
      <c r="AJ8" s="35"/>
      <c r="AK8" s="84"/>
      <c r="AL8" s="36">
        <f aca="true" t="shared" si="6" ref="AL8:AL60">SUM(H8,U8:AE8)-G8</f>
        <v>0</v>
      </c>
      <c r="AM8" s="36">
        <f aca="true" t="shared" si="7" ref="AM8:AM60">SUM(I8:R8,T8)-H8</f>
        <v>0</v>
      </c>
      <c r="AN8" s="84"/>
    </row>
    <row r="9" spans="2:40" ht="18" customHeight="1">
      <c r="B9" s="16"/>
      <c r="C9" s="17"/>
      <c r="D9" s="101" t="s">
        <v>31</v>
      </c>
      <c r="E9" s="101"/>
      <c r="F9" s="14"/>
      <c r="G9" s="44">
        <f t="shared" si="2"/>
        <v>5</v>
      </c>
      <c r="H9" s="58">
        <f t="shared" si="3"/>
        <v>5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5</v>
      </c>
      <c r="P9" s="49">
        <v>0</v>
      </c>
      <c r="Q9" s="49">
        <v>0</v>
      </c>
      <c r="R9" s="50">
        <v>0</v>
      </c>
      <c r="S9" s="19"/>
      <c r="T9" s="72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90">
        <v>0</v>
      </c>
      <c r="AG9" s="17"/>
      <c r="AH9" s="101" t="s">
        <v>31</v>
      </c>
      <c r="AI9" s="101"/>
      <c r="AJ9" s="14"/>
      <c r="AK9" s="85"/>
      <c r="AL9" s="36">
        <f t="shared" si="6"/>
        <v>0</v>
      </c>
      <c r="AM9" s="36">
        <f t="shared" si="7"/>
        <v>0</v>
      </c>
      <c r="AN9" s="85"/>
    </row>
    <row r="10" spans="2:40" ht="10.5">
      <c r="B10" s="16"/>
      <c r="C10" s="17"/>
      <c r="D10" s="97" t="s">
        <v>32</v>
      </c>
      <c r="E10" s="97"/>
      <c r="F10" s="14"/>
      <c r="G10" s="44">
        <f t="shared" si="2"/>
        <v>344</v>
      </c>
      <c r="H10" s="58">
        <f t="shared" si="3"/>
        <v>341</v>
      </c>
      <c r="I10" s="48">
        <v>6</v>
      </c>
      <c r="J10" s="48">
        <v>62</v>
      </c>
      <c r="K10" s="48">
        <v>1</v>
      </c>
      <c r="L10" s="48">
        <v>0</v>
      </c>
      <c r="M10" s="48">
        <v>0</v>
      </c>
      <c r="N10" s="48">
        <v>0</v>
      </c>
      <c r="O10" s="48">
        <v>222</v>
      </c>
      <c r="P10" s="48">
        <v>29</v>
      </c>
      <c r="Q10" s="48">
        <v>20</v>
      </c>
      <c r="R10" s="51">
        <v>0</v>
      </c>
      <c r="S10" s="19"/>
      <c r="T10" s="64">
        <v>1</v>
      </c>
      <c r="U10" s="48">
        <v>0</v>
      </c>
      <c r="V10" s="48">
        <v>0</v>
      </c>
      <c r="W10" s="48">
        <v>1</v>
      </c>
      <c r="X10" s="48">
        <v>2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90">
        <v>0</v>
      </c>
      <c r="AG10" s="17"/>
      <c r="AH10" s="97" t="s">
        <v>32</v>
      </c>
      <c r="AI10" s="97"/>
      <c r="AJ10" s="14"/>
      <c r="AK10" s="85"/>
      <c r="AL10" s="36">
        <f t="shared" si="6"/>
        <v>0</v>
      </c>
      <c r="AM10" s="36">
        <f t="shared" si="7"/>
        <v>0</v>
      </c>
      <c r="AN10" s="85"/>
    </row>
    <row r="11" spans="2:40" ht="10.5">
      <c r="B11" s="16"/>
      <c r="C11" s="17"/>
      <c r="D11" s="17"/>
      <c r="E11" s="17" t="s">
        <v>33</v>
      </c>
      <c r="F11" s="20"/>
      <c r="G11" s="44">
        <f t="shared" si="2"/>
        <v>72</v>
      </c>
      <c r="H11" s="58">
        <f t="shared" si="3"/>
        <v>72</v>
      </c>
      <c r="I11" s="49">
        <v>6</v>
      </c>
      <c r="J11" s="49">
        <v>9</v>
      </c>
      <c r="K11" s="49">
        <v>0</v>
      </c>
      <c r="L11" s="49">
        <v>0</v>
      </c>
      <c r="M11" s="49">
        <v>0</v>
      </c>
      <c r="N11" s="49">
        <v>0</v>
      </c>
      <c r="O11" s="49">
        <v>45</v>
      </c>
      <c r="P11" s="49">
        <v>1</v>
      </c>
      <c r="Q11" s="49">
        <v>11</v>
      </c>
      <c r="R11" s="50">
        <v>0</v>
      </c>
      <c r="S11" s="19"/>
      <c r="T11" s="72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90">
        <v>0</v>
      </c>
      <c r="AG11" s="17"/>
      <c r="AH11" s="17"/>
      <c r="AI11" s="17" t="s">
        <v>33</v>
      </c>
      <c r="AJ11" s="20"/>
      <c r="AK11" s="85"/>
      <c r="AL11" s="36">
        <f t="shared" si="6"/>
        <v>0</v>
      </c>
      <c r="AM11" s="36">
        <f t="shared" si="7"/>
        <v>0</v>
      </c>
      <c r="AN11" s="85"/>
    </row>
    <row r="12" spans="2:40" ht="10.5">
      <c r="B12" s="16"/>
      <c r="C12" s="17"/>
      <c r="D12" s="17"/>
      <c r="E12" s="17" t="s">
        <v>34</v>
      </c>
      <c r="F12" s="20"/>
      <c r="G12" s="44">
        <f t="shared" si="2"/>
        <v>272</v>
      </c>
      <c r="H12" s="58">
        <f t="shared" si="3"/>
        <v>269</v>
      </c>
      <c r="I12" s="49">
        <v>0</v>
      </c>
      <c r="J12" s="49">
        <v>53</v>
      </c>
      <c r="K12" s="49">
        <v>1</v>
      </c>
      <c r="L12" s="49">
        <v>0</v>
      </c>
      <c r="M12" s="49">
        <v>0</v>
      </c>
      <c r="N12" s="49">
        <v>0</v>
      </c>
      <c r="O12" s="49">
        <v>177</v>
      </c>
      <c r="P12" s="49">
        <v>28</v>
      </c>
      <c r="Q12" s="49">
        <v>9</v>
      </c>
      <c r="R12" s="50">
        <v>0</v>
      </c>
      <c r="S12" s="19"/>
      <c r="T12" s="72">
        <v>1</v>
      </c>
      <c r="U12" s="49">
        <v>0</v>
      </c>
      <c r="V12" s="49">
        <v>0</v>
      </c>
      <c r="W12" s="49">
        <v>1</v>
      </c>
      <c r="X12" s="49">
        <v>2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90">
        <v>0</v>
      </c>
      <c r="AG12" s="17"/>
      <c r="AH12" s="17"/>
      <c r="AI12" s="17" t="s">
        <v>34</v>
      </c>
      <c r="AJ12" s="20"/>
      <c r="AK12" s="85"/>
      <c r="AL12" s="36">
        <f t="shared" si="6"/>
        <v>0</v>
      </c>
      <c r="AM12" s="36">
        <f t="shared" si="7"/>
        <v>0</v>
      </c>
      <c r="AN12" s="85"/>
    </row>
    <row r="13" spans="2:40" ht="18" customHeight="1">
      <c r="B13" s="16"/>
      <c r="C13" s="17"/>
      <c r="D13" s="101" t="s">
        <v>35</v>
      </c>
      <c r="E13" s="101"/>
      <c r="F13" s="14"/>
      <c r="G13" s="44">
        <f t="shared" si="2"/>
        <v>0</v>
      </c>
      <c r="H13" s="58">
        <f t="shared" si="3"/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50">
        <v>0</v>
      </c>
      <c r="S13" s="19"/>
      <c r="T13" s="72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90">
        <v>0</v>
      </c>
      <c r="AG13" s="17"/>
      <c r="AH13" s="101" t="s">
        <v>35</v>
      </c>
      <c r="AI13" s="101"/>
      <c r="AJ13" s="14"/>
      <c r="AK13" s="85"/>
      <c r="AL13" s="36">
        <f t="shared" si="6"/>
        <v>0</v>
      </c>
      <c r="AM13" s="36">
        <f t="shared" si="7"/>
        <v>0</v>
      </c>
      <c r="AN13" s="85"/>
    </row>
    <row r="14" spans="2:40" ht="18" customHeight="1">
      <c r="B14" s="16"/>
      <c r="C14" s="17"/>
      <c r="D14" s="101" t="s">
        <v>36</v>
      </c>
      <c r="E14" s="101"/>
      <c r="F14" s="14"/>
      <c r="G14" s="44">
        <f t="shared" si="2"/>
        <v>0</v>
      </c>
      <c r="H14" s="58">
        <f t="shared" si="3"/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50">
        <v>0</v>
      </c>
      <c r="S14" s="19"/>
      <c r="T14" s="72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90">
        <v>0</v>
      </c>
      <c r="AG14" s="17"/>
      <c r="AH14" s="101" t="s">
        <v>36</v>
      </c>
      <c r="AI14" s="101"/>
      <c r="AJ14" s="14"/>
      <c r="AK14" s="85"/>
      <c r="AL14" s="36">
        <f t="shared" si="6"/>
        <v>0</v>
      </c>
      <c r="AM14" s="36">
        <f t="shared" si="7"/>
        <v>0</v>
      </c>
      <c r="AN14" s="85"/>
    </row>
    <row r="15" spans="2:40" ht="18" customHeight="1">
      <c r="B15" s="16"/>
      <c r="C15" s="17"/>
      <c r="D15" s="101" t="s">
        <v>37</v>
      </c>
      <c r="E15" s="101"/>
      <c r="F15" s="14"/>
      <c r="G15" s="44">
        <f t="shared" si="2"/>
        <v>1</v>
      </c>
      <c r="H15" s="58">
        <f t="shared" si="3"/>
        <v>1</v>
      </c>
      <c r="I15" s="49">
        <v>0</v>
      </c>
      <c r="J15" s="49">
        <v>0</v>
      </c>
      <c r="K15" s="49">
        <v>1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50">
        <v>0</v>
      </c>
      <c r="S15" s="19"/>
      <c r="T15" s="72">
        <v>0</v>
      </c>
      <c r="U15" s="49">
        <v>0</v>
      </c>
      <c r="V15" s="49"/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90">
        <v>0</v>
      </c>
      <c r="AG15" s="17"/>
      <c r="AH15" s="101" t="s">
        <v>37</v>
      </c>
      <c r="AI15" s="101"/>
      <c r="AJ15" s="14"/>
      <c r="AK15" s="85"/>
      <c r="AL15" s="36">
        <f t="shared" si="6"/>
        <v>0</v>
      </c>
      <c r="AM15" s="36">
        <f t="shared" si="7"/>
        <v>0</v>
      </c>
      <c r="AN15" s="85"/>
    </row>
    <row r="16" spans="2:40" ht="18" customHeight="1">
      <c r="B16" s="16"/>
      <c r="C16" s="17"/>
      <c r="D16" s="101" t="s">
        <v>38</v>
      </c>
      <c r="E16" s="101"/>
      <c r="F16" s="14"/>
      <c r="G16" s="44">
        <f t="shared" si="2"/>
        <v>0</v>
      </c>
      <c r="H16" s="58">
        <f t="shared" si="3"/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50">
        <v>0</v>
      </c>
      <c r="S16" s="19"/>
      <c r="T16" s="72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90">
        <v>0</v>
      </c>
      <c r="AG16" s="17"/>
      <c r="AH16" s="101" t="s">
        <v>38</v>
      </c>
      <c r="AI16" s="101"/>
      <c r="AJ16" s="14"/>
      <c r="AK16" s="85"/>
      <c r="AL16" s="36">
        <f t="shared" si="6"/>
        <v>0</v>
      </c>
      <c r="AM16" s="36">
        <f t="shared" si="7"/>
        <v>0</v>
      </c>
      <c r="AN16" s="85"/>
    </row>
    <row r="17" spans="2:40" ht="18" customHeight="1">
      <c r="B17" s="16"/>
      <c r="C17" s="17"/>
      <c r="D17" s="101" t="s">
        <v>39</v>
      </c>
      <c r="E17" s="101"/>
      <c r="F17" s="14"/>
      <c r="G17" s="44">
        <f t="shared" si="2"/>
        <v>2</v>
      </c>
      <c r="H17" s="58">
        <f t="shared" si="3"/>
        <v>2</v>
      </c>
      <c r="I17" s="49">
        <v>0</v>
      </c>
      <c r="J17" s="49">
        <v>2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50">
        <v>0</v>
      </c>
      <c r="S17" s="19"/>
      <c r="T17" s="72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90">
        <v>0</v>
      </c>
      <c r="AG17" s="17"/>
      <c r="AH17" s="101" t="s">
        <v>39</v>
      </c>
      <c r="AI17" s="101"/>
      <c r="AJ17" s="14"/>
      <c r="AK17" s="85"/>
      <c r="AL17" s="36">
        <f t="shared" si="6"/>
        <v>0</v>
      </c>
      <c r="AM17" s="36">
        <f t="shared" si="7"/>
        <v>0</v>
      </c>
      <c r="AN17" s="85"/>
    </row>
    <row r="18" spans="2:40" ht="18" customHeight="1">
      <c r="B18" s="16"/>
      <c r="C18" s="17"/>
      <c r="D18" s="101" t="s">
        <v>40</v>
      </c>
      <c r="E18" s="101"/>
      <c r="F18" s="14"/>
      <c r="G18" s="44">
        <f t="shared" si="2"/>
        <v>9</v>
      </c>
      <c r="H18" s="58">
        <f t="shared" si="3"/>
        <v>7</v>
      </c>
      <c r="I18" s="49">
        <v>0</v>
      </c>
      <c r="J18" s="49">
        <v>7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50">
        <v>0</v>
      </c>
      <c r="S18" s="19"/>
      <c r="T18" s="72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 t="s">
        <v>88</v>
      </c>
      <c r="AB18" s="49" t="s">
        <v>88</v>
      </c>
      <c r="AC18" s="49">
        <v>0</v>
      </c>
      <c r="AD18" s="49">
        <v>0</v>
      </c>
      <c r="AE18" s="49">
        <v>2</v>
      </c>
      <c r="AF18" s="90">
        <v>2</v>
      </c>
      <c r="AG18" s="17"/>
      <c r="AH18" s="101" t="s">
        <v>40</v>
      </c>
      <c r="AI18" s="101"/>
      <c r="AJ18" s="14"/>
      <c r="AK18" s="85"/>
      <c r="AL18" s="36">
        <f t="shared" si="6"/>
        <v>0</v>
      </c>
      <c r="AM18" s="36">
        <f t="shared" si="7"/>
        <v>0</v>
      </c>
      <c r="AN18" s="85"/>
    </row>
    <row r="19" spans="2:40" s="37" customFormat="1" ht="18" customHeight="1">
      <c r="B19" s="34"/>
      <c r="C19" s="98" t="s">
        <v>1</v>
      </c>
      <c r="D19" s="98"/>
      <c r="E19" s="98"/>
      <c r="F19" s="35"/>
      <c r="G19" s="44">
        <f t="shared" si="2"/>
        <v>560</v>
      </c>
      <c r="H19" s="46">
        <f t="shared" si="3"/>
        <v>541</v>
      </c>
      <c r="I19" s="47">
        <f>SUM(I20:I23,I27:I28)</f>
        <v>3</v>
      </c>
      <c r="J19" s="47">
        <f aca="true" t="shared" si="8" ref="J19:R19">SUM(J20:J23,J27:J28)</f>
        <v>173</v>
      </c>
      <c r="K19" s="47">
        <f t="shared" si="8"/>
        <v>0</v>
      </c>
      <c r="L19" s="47">
        <f t="shared" si="8"/>
        <v>0</v>
      </c>
      <c r="M19" s="47">
        <f t="shared" si="8"/>
        <v>0</v>
      </c>
      <c r="N19" s="47">
        <f t="shared" si="8"/>
        <v>0</v>
      </c>
      <c r="O19" s="47">
        <f t="shared" si="8"/>
        <v>273</v>
      </c>
      <c r="P19" s="47">
        <f t="shared" si="8"/>
        <v>25</v>
      </c>
      <c r="Q19" s="47">
        <f t="shared" si="8"/>
        <v>65</v>
      </c>
      <c r="R19" s="46">
        <f t="shared" si="8"/>
        <v>1</v>
      </c>
      <c r="S19" s="39"/>
      <c r="T19" s="71">
        <f aca="true" t="shared" si="9" ref="T19:AE19">SUM(T20:T23,T27:T28)</f>
        <v>1</v>
      </c>
      <c r="U19" s="47">
        <f t="shared" si="9"/>
        <v>0</v>
      </c>
      <c r="V19" s="47">
        <f t="shared" si="9"/>
        <v>0</v>
      </c>
      <c r="W19" s="47">
        <f t="shared" si="9"/>
        <v>9</v>
      </c>
      <c r="X19" s="47">
        <f t="shared" si="9"/>
        <v>2</v>
      </c>
      <c r="Y19" s="47">
        <f t="shared" si="9"/>
        <v>0</v>
      </c>
      <c r="Z19" s="47">
        <f t="shared" si="9"/>
        <v>7</v>
      </c>
      <c r="AA19" s="47">
        <f t="shared" si="9"/>
        <v>0</v>
      </c>
      <c r="AB19" s="47">
        <f t="shared" si="9"/>
        <v>0</v>
      </c>
      <c r="AC19" s="47">
        <f t="shared" si="9"/>
        <v>0</v>
      </c>
      <c r="AD19" s="47">
        <f t="shared" si="9"/>
        <v>0</v>
      </c>
      <c r="AE19" s="47">
        <f t="shared" si="9"/>
        <v>1</v>
      </c>
      <c r="AF19" s="89">
        <v>1</v>
      </c>
      <c r="AG19" s="98" t="s">
        <v>1</v>
      </c>
      <c r="AH19" s="98"/>
      <c r="AI19" s="98"/>
      <c r="AJ19" s="35"/>
      <c r="AK19" s="84"/>
      <c r="AL19" s="36">
        <f t="shared" si="6"/>
        <v>0</v>
      </c>
      <c r="AM19" s="36">
        <f t="shared" si="7"/>
        <v>0</v>
      </c>
      <c r="AN19" s="84"/>
    </row>
    <row r="20" spans="2:40" ht="18" customHeight="1">
      <c r="B20" s="16"/>
      <c r="C20" s="17"/>
      <c r="D20" s="101" t="s">
        <v>41</v>
      </c>
      <c r="E20" s="101"/>
      <c r="F20" s="14"/>
      <c r="G20" s="44">
        <f t="shared" si="2"/>
        <v>134</v>
      </c>
      <c r="H20" s="58">
        <f t="shared" si="3"/>
        <v>130</v>
      </c>
      <c r="I20" s="49">
        <v>0</v>
      </c>
      <c r="J20" s="49">
        <v>11</v>
      </c>
      <c r="K20" s="49">
        <v>0</v>
      </c>
      <c r="L20" s="49">
        <v>0</v>
      </c>
      <c r="M20" s="49">
        <v>0</v>
      </c>
      <c r="N20" s="49">
        <v>0</v>
      </c>
      <c r="O20" s="49">
        <v>98</v>
      </c>
      <c r="P20" s="49">
        <v>6</v>
      </c>
      <c r="Q20" s="49">
        <v>14</v>
      </c>
      <c r="R20" s="50">
        <v>0</v>
      </c>
      <c r="S20" s="19"/>
      <c r="T20" s="72">
        <v>1</v>
      </c>
      <c r="U20" s="49">
        <v>0</v>
      </c>
      <c r="V20" s="49">
        <v>0</v>
      </c>
      <c r="W20" s="49">
        <v>1</v>
      </c>
      <c r="X20" s="49">
        <v>1</v>
      </c>
      <c r="Y20" s="49">
        <v>0</v>
      </c>
      <c r="Z20" s="49">
        <v>2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90">
        <v>0</v>
      </c>
      <c r="AG20" s="17"/>
      <c r="AH20" s="101" t="s">
        <v>41</v>
      </c>
      <c r="AI20" s="101"/>
      <c r="AJ20" s="14"/>
      <c r="AK20" s="85"/>
      <c r="AL20" s="36">
        <f t="shared" si="6"/>
        <v>0</v>
      </c>
      <c r="AM20" s="36">
        <f t="shared" si="7"/>
        <v>0</v>
      </c>
      <c r="AN20" s="85"/>
    </row>
    <row r="21" spans="2:40" ht="18" customHeight="1">
      <c r="B21" s="16"/>
      <c r="C21" s="17"/>
      <c r="D21" s="101" t="s">
        <v>42</v>
      </c>
      <c r="E21" s="101"/>
      <c r="F21" s="14"/>
      <c r="G21" s="44">
        <f t="shared" si="2"/>
        <v>418</v>
      </c>
      <c r="H21" s="58">
        <f t="shared" si="3"/>
        <v>404</v>
      </c>
      <c r="I21" s="49">
        <v>3</v>
      </c>
      <c r="J21" s="49">
        <v>158</v>
      </c>
      <c r="K21" s="49">
        <v>0</v>
      </c>
      <c r="L21" s="49">
        <v>0</v>
      </c>
      <c r="M21" s="49">
        <v>0</v>
      </c>
      <c r="N21" s="49">
        <v>0</v>
      </c>
      <c r="O21" s="49">
        <v>174</v>
      </c>
      <c r="P21" s="49">
        <v>18</v>
      </c>
      <c r="Q21" s="49">
        <v>50</v>
      </c>
      <c r="R21" s="50">
        <v>1</v>
      </c>
      <c r="S21" s="19"/>
      <c r="T21" s="72">
        <v>0</v>
      </c>
      <c r="U21" s="49">
        <v>0</v>
      </c>
      <c r="V21" s="49">
        <v>0</v>
      </c>
      <c r="W21" s="49">
        <v>8</v>
      </c>
      <c r="X21" s="49">
        <v>1</v>
      </c>
      <c r="Y21" s="49">
        <v>0</v>
      </c>
      <c r="Z21" s="49">
        <v>4</v>
      </c>
      <c r="AA21" s="49">
        <v>0</v>
      </c>
      <c r="AB21" s="49">
        <v>0</v>
      </c>
      <c r="AC21" s="49">
        <v>0</v>
      </c>
      <c r="AD21" s="49">
        <v>0</v>
      </c>
      <c r="AE21" s="49">
        <v>1</v>
      </c>
      <c r="AF21" s="90">
        <v>1</v>
      </c>
      <c r="AG21" s="17"/>
      <c r="AH21" s="101" t="s">
        <v>42</v>
      </c>
      <c r="AI21" s="101"/>
      <c r="AJ21" s="14"/>
      <c r="AK21" s="85"/>
      <c r="AL21" s="36">
        <f t="shared" si="6"/>
        <v>0</v>
      </c>
      <c r="AM21" s="36">
        <f t="shared" si="7"/>
        <v>0</v>
      </c>
      <c r="AN21" s="85"/>
    </row>
    <row r="22" spans="2:40" ht="18" customHeight="1">
      <c r="B22" s="16"/>
      <c r="C22" s="17"/>
      <c r="D22" s="101" t="s">
        <v>43</v>
      </c>
      <c r="E22" s="101"/>
      <c r="F22" s="14"/>
      <c r="G22" s="44">
        <f t="shared" si="2"/>
        <v>0</v>
      </c>
      <c r="H22" s="58">
        <f t="shared" si="3"/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50">
        <v>0</v>
      </c>
      <c r="S22" s="19"/>
      <c r="T22" s="72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90">
        <v>0</v>
      </c>
      <c r="AG22" s="17"/>
      <c r="AH22" s="101" t="s">
        <v>43</v>
      </c>
      <c r="AI22" s="101"/>
      <c r="AJ22" s="14"/>
      <c r="AK22" s="85"/>
      <c r="AL22" s="36">
        <f t="shared" si="6"/>
        <v>0</v>
      </c>
      <c r="AM22" s="36">
        <f t="shared" si="7"/>
        <v>0</v>
      </c>
      <c r="AN22" s="85"/>
    </row>
    <row r="23" spans="2:40" ht="18" customHeight="1">
      <c r="B23" s="16"/>
      <c r="C23" s="17"/>
      <c r="D23" s="97" t="s">
        <v>44</v>
      </c>
      <c r="E23" s="97"/>
      <c r="F23" s="14"/>
      <c r="G23" s="44">
        <f t="shared" si="2"/>
        <v>5</v>
      </c>
      <c r="H23" s="58">
        <f t="shared" si="3"/>
        <v>4</v>
      </c>
      <c r="I23" s="48">
        <f>SUM(I24:I26)</f>
        <v>0</v>
      </c>
      <c r="J23" s="48">
        <f aca="true" t="shared" si="10" ref="J23:R23">SUM(J24:J26)</f>
        <v>2</v>
      </c>
      <c r="K23" s="48">
        <f t="shared" si="10"/>
        <v>0</v>
      </c>
      <c r="L23" s="48">
        <f t="shared" si="10"/>
        <v>0</v>
      </c>
      <c r="M23" s="48">
        <f t="shared" si="10"/>
        <v>0</v>
      </c>
      <c r="N23" s="48">
        <f t="shared" si="10"/>
        <v>0</v>
      </c>
      <c r="O23" s="48">
        <f t="shared" si="10"/>
        <v>0</v>
      </c>
      <c r="P23" s="48">
        <f t="shared" si="10"/>
        <v>1</v>
      </c>
      <c r="Q23" s="48">
        <f t="shared" si="10"/>
        <v>1</v>
      </c>
      <c r="R23" s="51">
        <f t="shared" si="10"/>
        <v>0</v>
      </c>
      <c r="S23" s="19"/>
      <c r="T23" s="64">
        <f aca="true" t="shared" si="11" ref="T23:AE23">SUM(T24:T26)</f>
        <v>0</v>
      </c>
      <c r="U23" s="48">
        <f t="shared" si="11"/>
        <v>0</v>
      </c>
      <c r="V23" s="48">
        <f t="shared" si="11"/>
        <v>0</v>
      </c>
      <c r="W23" s="48">
        <f t="shared" si="11"/>
        <v>0</v>
      </c>
      <c r="X23" s="48">
        <f t="shared" si="11"/>
        <v>0</v>
      </c>
      <c r="Y23" s="48">
        <f t="shared" si="11"/>
        <v>0</v>
      </c>
      <c r="Z23" s="48">
        <f t="shared" si="11"/>
        <v>1</v>
      </c>
      <c r="AA23" s="48">
        <f t="shared" si="11"/>
        <v>0</v>
      </c>
      <c r="AB23" s="48">
        <f t="shared" si="11"/>
        <v>0</v>
      </c>
      <c r="AC23" s="48">
        <f t="shared" si="11"/>
        <v>0</v>
      </c>
      <c r="AD23" s="48">
        <f t="shared" si="11"/>
        <v>0</v>
      </c>
      <c r="AE23" s="48">
        <f t="shared" si="11"/>
        <v>0</v>
      </c>
      <c r="AF23" s="90">
        <v>0</v>
      </c>
      <c r="AG23" s="17"/>
      <c r="AH23" s="97" t="s">
        <v>44</v>
      </c>
      <c r="AI23" s="97"/>
      <c r="AJ23" s="14"/>
      <c r="AK23" s="85"/>
      <c r="AL23" s="36">
        <f t="shared" si="6"/>
        <v>0</v>
      </c>
      <c r="AM23" s="36">
        <f t="shared" si="7"/>
        <v>0</v>
      </c>
      <c r="AN23" s="85"/>
    </row>
    <row r="24" spans="2:40" ht="10.5">
      <c r="B24" s="16"/>
      <c r="C24" s="17"/>
      <c r="D24" s="17"/>
      <c r="E24" s="17" t="s">
        <v>45</v>
      </c>
      <c r="F24" s="14"/>
      <c r="G24" s="44">
        <f t="shared" si="2"/>
        <v>0</v>
      </c>
      <c r="H24" s="58">
        <f t="shared" si="3"/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50">
        <v>0</v>
      </c>
      <c r="S24" s="19"/>
      <c r="T24" s="72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90">
        <v>0</v>
      </c>
      <c r="AG24" s="17"/>
      <c r="AH24" s="17"/>
      <c r="AI24" s="17" t="s">
        <v>45</v>
      </c>
      <c r="AJ24" s="14"/>
      <c r="AK24" s="85"/>
      <c r="AL24" s="36">
        <f t="shared" si="6"/>
        <v>0</v>
      </c>
      <c r="AM24" s="36">
        <f t="shared" si="7"/>
        <v>0</v>
      </c>
      <c r="AN24" s="85"/>
    </row>
    <row r="25" spans="2:40" ht="10.5">
      <c r="B25" s="16"/>
      <c r="C25" s="17"/>
      <c r="D25" s="17"/>
      <c r="E25" s="17" t="s">
        <v>46</v>
      </c>
      <c r="F25" s="14"/>
      <c r="G25" s="44">
        <f t="shared" si="2"/>
        <v>3</v>
      </c>
      <c r="H25" s="58">
        <f t="shared" si="3"/>
        <v>2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1</v>
      </c>
      <c r="Q25" s="49">
        <v>1</v>
      </c>
      <c r="R25" s="50">
        <v>0</v>
      </c>
      <c r="S25" s="19"/>
      <c r="T25" s="72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1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90">
        <v>0</v>
      </c>
      <c r="AG25" s="17"/>
      <c r="AH25" s="17"/>
      <c r="AI25" s="17" t="s">
        <v>46</v>
      </c>
      <c r="AJ25" s="14"/>
      <c r="AK25" s="85"/>
      <c r="AL25" s="36">
        <f t="shared" si="6"/>
        <v>0</v>
      </c>
      <c r="AM25" s="36">
        <f t="shared" si="7"/>
        <v>0</v>
      </c>
      <c r="AN25" s="85"/>
    </row>
    <row r="26" spans="2:40" ht="10.5">
      <c r="B26" s="16"/>
      <c r="C26" s="17"/>
      <c r="D26" s="17"/>
      <c r="E26" s="17" t="s">
        <v>47</v>
      </c>
      <c r="F26" s="14"/>
      <c r="G26" s="44">
        <f t="shared" si="2"/>
        <v>2</v>
      </c>
      <c r="H26" s="58">
        <f t="shared" si="3"/>
        <v>2</v>
      </c>
      <c r="I26" s="49">
        <v>0</v>
      </c>
      <c r="J26" s="49">
        <v>2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50">
        <v>0</v>
      </c>
      <c r="S26" s="19"/>
      <c r="T26" s="72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90">
        <v>0</v>
      </c>
      <c r="AG26" s="17"/>
      <c r="AH26" s="17"/>
      <c r="AI26" s="17" t="s">
        <v>47</v>
      </c>
      <c r="AJ26" s="14"/>
      <c r="AK26" s="85"/>
      <c r="AL26" s="36">
        <f t="shared" si="6"/>
        <v>0</v>
      </c>
      <c r="AM26" s="36">
        <f t="shared" si="7"/>
        <v>0</v>
      </c>
      <c r="AN26" s="85"/>
    </row>
    <row r="27" spans="2:40" ht="18" customHeight="1">
      <c r="B27" s="16"/>
      <c r="C27" s="17"/>
      <c r="D27" s="101" t="s">
        <v>48</v>
      </c>
      <c r="E27" s="101"/>
      <c r="F27" s="14"/>
      <c r="G27" s="44">
        <f t="shared" si="2"/>
        <v>1</v>
      </c>
      <c r="H27" s="58">
        <f t="shared" si="3"/>
        <v>1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1</v>
      </c>
      <c r="P27" s="49">
        <v>0</v>
      </c>
      <c r="Q27" s="49">
        <v>0</v>
      </c>
      <c r="R27" s="50">
        <v>0</v>
      </c>
      <c r="S27" s="19"/>
      <c r="T27" s="72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90">
        <v>0</v>
      </c>
      <c r="AG27" s="17"/>
      <c r="AH27" s="101" t="s">
        <v>48</v>
      </c>
      <c r="AI27" s="101"/>
      <c r="AJ27" s="14"/>
      <c r="AK27" s="85"/>
      <c r="AL27" s="36">
        <f t="shared" si="6"/>
        <v>0</v>
      </c>
      <c r="AM27" s="36">
        <f t="shared" si="7"/>
        <v>0</v>
      </c>
      <c r="AN27" s="85"/>
    </row>
    <row r="28" spans="2:40" ht="18" customHeight="1">
      <c r="B28" s="16"/>
      <c r="C28" s="17"/>
      <c r="D28" s="101" t="s">
        <v>49</v>
      </c>
      <c r="E28" s="101"/>
      <c r="F28" s="14"/>
      <c r="G28" s="44">
        <f t="shared" si="2"/>
        <v>2</v>
      </c>
      <c r="H28" s="58">
        <f t="shared" si="3"/>
        <v>2</v>
      </c>
      <c r="I28" s="49">
        <v>0</v>
      </c>
      <c r="J28" s="49">
        <v>2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50">
        <v>0</v>
      </c>
      <c r="S28" s="19"/>
      <c r="T28" s="72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90">
        <v>0</v>
      </c>
      <c r="AG28" s="17"/>
      <c r="AH28" s="101" t="s">
        <v>49</v>
      </c>
      <c r="AI28" s="101"/>
      <c r="AJ28" s="14"/>
      <c r="AK28" s="85"/>
      <c r="AL28" s="36">
        <f t="shared" si="6"/>
        <v>0</v>
      </c>
      <c r="AM28" s="36">
        <f t="shared" si="7"/>
        <v>0</v>
      </c>
      <c r="AN28" s="85"/>
    </row>
    <row r="29" spans="2:40" s="37" customFormat="1" ht="18" customHeight="1">
      <c r="B29" s="34"/>
      <c r="C29" s="98" t="s">
        <v>50</v>
      </c>
      <c r="D29" s="98"/>
      <c r="E29" s="98"/>
      <c r="F29" s="35"/>
      <c r="G29" s="44">
        <f t="shared" si="2"/>
        <v>408</v>
      </c>
      <c r="H29" s="46">
        <f t="shared" si="3"/>
        <v>344</v>
      </c>
      <c r="I29" s="44">
        <f>SUM(I30:I31)</f>
        <v>0</v>
      </c>
      <c r="J29" s="44">
        <f aca="true" t="shared" si="12" ref="J29:R29">SUM(J30:J31)</f>
        <v>211</v>
      </c>
      <c r="K29" s="44">
        <f t="shared" si="12"/>
        <v>0</v>
      </c>
      <c r="L29" s="44">
        <f t="shared" si="12"/>
        <v>0</v>
      </c>
      <c r="M29" s="44">
        <f t="shared" si="12"/>
        <v>0</v>
      </c>
      <c r="N29" s="44">
        <f t="shared" si="12"/>
        <v>0</v>
      </c>
      <c r="O29" s="44">
        <f t="shared" si="12"/>
        <v>128</v>
      </c>
      <c r="P29" s="44">
        <f t="shared" si="12"/>
        <v>1</v>
      </c>
      <c r="Q29" s="44">
        <f t="shared" si="12"/>
        <v>1</v>
      </c>
      <c r="R29" s="52">
        <f t="shared" si="12"/>
        <v>3</v>
      </c>
      <c r="S29" s="36"/>
      <c r="T29" s="73">
        <f aca="true" t="shared" si="13" ref="T29:AE29">SUM(T30:T31)</f>
        <v>0</v>
      </c>
      <c r="U29" s="44">
        <f t="shared" si="13"/>
        <v>0</v>
      </c>
      <c r="V29" s="44">
        <f t="shared" si="13"/>
        <v>0</v>
      </c>
      <c r="W29" s="44">
        <f t="shared" si="13"/>
        <v>27</v>
      </c>
      <c r="X29" s="44">
        <f t="shared" si="13"/>
        <v>4</v>
      </c>
      <c r="Y29" s="44">
        <f t="shared" si="13"/>
        <v>0</v>
      </c>
      <c r="Z29" s="44">
        <f t="shared" si="13"/>
        <v>29</v>
      </c>
      <c r="AA29" s="44">
        <f t="shared" si="13"/>
        <v>1</v>
      </c>
      <c r="AB29" s="44">
        <f t="shared" si="13"/>
        <v>0</v>
      </c>
      <c r="AC29" s="44">
        <f t="shared" si="13"/>
        <v>0</v>
      </c>
      <c r="AD29" s="44">
        <f t="shared" si="13"/>
        <v>0</v>
      </c>
      <c r="AE29" s="44">
        <f t="shared" si="13"/>
        <v>3</v>
      </c>
      <c r="AF29" s="89">
        <v>3</v>
      </c>
      <c r="AG29" s="98" t="s">
        <v>50</v>
      </c>
      <c r="AH29" s="98"/>
      <c r="AI29" s="98"/>
      <c r="AJ29" s="35"/>
      <c r="AK29" s="84"/>
      <c r="AL29" s="36">
        <f t="shared" si="6"/>
        <v>0</v>
      </c>
      <c r="AM29" s="36">
        <f t="shared" si="7"/>
        <v>0</v>
      </c>
      <c r="AN29" s="84"/>
    </row>
    <row r="30" spans="2:40" ht="18" customHeight="1">
      <c r="B30" s="16"/>
      <c r="C30" s="17"/>
      <c r="D30" s="112" t="s">
        <v>75</v>
      </c>
      <c r="E30" s="112"/>
      <c r="F30" s="14"/>
      <c r="G30" s="44">
        <f t="shared" si="2"/>
        <v>408</v>
      </c>
      <c r="H30" s="58">
        <f t="shared" si="3"/>
        <v>344</v>
      </c>
      <c r="I30" s="49">
        <v>0</v>
      </c>
      <c r="J30" s="49">
        <v>211</v>
      </c>
      <c r="K30" s="49">
        <v>0</v>
      </c>
      <c r="L30" s="49">
        <v>0</v>
      </c>
      <c r="M30" s="49">
        <v>0</v>
      </c>
      <c r="N30" s="49">
        <v>0</v>
      </c>
      <c r="O30" s="49">
        <v>128</v>
      </c>
      <c r="P30" s="49">
        <v>1</v>
      </c>
      <c r="Q30" s="49">
        <v>1</v>
      </c>
      <c r="R30" s="50">
        <v>3</v>
      </c>
      <c r="S30" s="19"/>
      <c r="T30" s="72">
        <v>0</v>
      </c>
      <c r="U30" s="49">
        <v>0</v>
      </c>
      <c r="V30" s="49">
        <v>0</v>
      </c>
      <c r="W30" s="49">
        <v>27</v>
      </c>
      <c r="X30" s="49">
        <v>4</v>
      </c>
      <c r="Y30" s="49">
        <v>0</v>
      </c>
      <c r="Z30" s="49">
        <v>29</v>
      </c>
      <c r="AA30" s="49">
        <v>1</v>
      </c>
      <c r="AB30" s="49">
        <v>0</v>
      </c>
      <c r="AC30" s="49">
        <v>0</v>
      </c>
      <c r="AD30" s="49">
        <v>0</v>
      </c>
      <c r="AE30" s="49">
        <v>3</v>
      </c>
      <c r="AF30" s="90">
        <v>3</v>
      </c>
      <c r="AG30" s="17"/>
      <c r="AH30" s="112" t="s">
        <v>75</v>
      </c>
      <c r="AI30" s="112"/>
      <c r="AJ30" s="14"/>
      <c r="AK30" s="85"/>
      <c r="AL30" s="36">
        <f t="shared" si="6"/>
        <v>0</v>
      </c>
      <c r="AM30" s="36">
        <f t="shared" si="7"/>
        <v>0</v>
      </c>
      <c r="AN30" s="85"/>
    </row>
    <row r="31" spans="2:40" ht="18" customHeight="1">
      <c r="B31" s="16"/>
      <c r="C31" s="17"/>
      <c r="D31" s="112" t="s">
        <v>76</v>
      </c>
      <c r="E31" s="112"/>
      <c r="F31" s="14"/>
      <c r="G31" s="44">
        <f t="shared" si="2"/>
        <v>0</v>
      </c>
      <c r="H31" s="58">
        <f t="shared" si="3"/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50">
        <v>0</v>
      </c>
      <c r="S31" s="19"/>
      <c r="T31" s="72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90">
        <v>0</v>
      </c>
      <c r="AG31" s="17"/>
      <c r="AH31" s="112" t="s">
        <v>76</v>
      </c>
      <c r="AI31" s="112"/>
      <c r="AJ31" s="14"/>
      <c r="AK31" s="85"/>
      <c r="AL31" s="36">
        <f t="shared" si="6"/>
        <v>0</v>
      </c>
      <c r="AM31" s="36">
        <f t="shared" si="7"/>
        <v>0</v>
      </c>
      <c r="AN31" s="85"/>
    </row>
    <row r="32" spans="2:40" s="37" customFormat="1" ht="10.5">
      <c r="B32" s="34"/>
      <c r="C32" s="98" t="s">
        <v>51</v>
      </c>
      <c r="D32" s="98"/>
      <c r="E32" s="98"/>
      <c r="F32" s="35"/>
      <c r="G32" s="44">
        <f t="shared" si="2"/>
        <v>1</v>
      </c>
      <c r="H32" s="46">
        <f t="shared" si="3"/>
        <v>1</v>
      </c>
      <c r="I32" s="53">
        <v>0</v>
      </c>
      <c r="J32" s="53">
        <v>1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4">
        <v>0</v>
      </c>
      <c r="S32" s="36"/>
      <c r="T32" s="74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89">
        <v>0</v>
      </c>
      <c r="AG32" s="98" t="s">
        <v>51</v>
      </c>
      <c r="AH32" s="98"/>
      <c r="AI32" s="98"/>
      <c r="AJ32" s="35"/>
      <c r="AK32" s="84"/>
      <c r="AL32" s="36">
        <f t="shared" si="6"/>
        <v>0</v>
      </c>
      <c r="AM32" s="36">
        <f t="shared" si="7"/>
        <v>0</v>
      </c>
      <c r="AN32" s="84"/>
    </row>
    <row r="33" spans="2:40" s="37" customFormat="1" ht="10.5">
      <c r="B33" s="34"/>
      <c r="C33" s="95" t="s">
        <v>52</v>
      </c>
      <c r="D33" s="95"/>
      <c r="E33" s="95"/>
      <c r="F33" s="35"/>
      <c r="G33" s="44">
        <f t="shared" si="2"/>
        <v>0</v>
      </c>
      <c r="H33" s="46">
        <f t="shared" si="3"/>
        <v>0</v>
      </c>
      <c r="I33" s="53" t="s">
        <v>88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4">
        <v>0</v>
      </c>
      <c r="S33" s="36"/>
      <c r="T33" s="74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89">
        <v>0</v>
      </c>
      <c r="AG33" s="95" t="s">
        <v>52</v>
      </c>
      <c r="AH33" s="95"/>
      <c r="AI33" s="95"/>
      <c r="AJ33" s="35"/>
      <c r="AK33" s="84"/>
      <c r="AL33" s="36">
        <f t="shared" si="6"/>
        <v>0</v>
      </c>
      <c r="AM33" s="36">
        <f t="shared" si="7"/>
        <v>0</v>
      </c>
      <c r="AN33" s="84"/>
    </row>
    <row r="34" spans="2:40" s="37" customFormat="1" ht="10.5">
      <c r="B34" s="34"/>
      <c r="C34" s="95" t="s">
        <v>53</v>
      </c>
      <c r="D34" s="95"/>
      <c r="E34" s="95"/>
      <c r="F34" s="35"/>
      <c r="G34" s="44">
        <f>SUM(H34,U34:AE34)</f>
        <v>10</v>
      </c>
      <c r="H34" s="46">
        <f t="shared" si="3"/>
        <v>7</v>
      </c>
      <c r="I34" s="53">
        <v>0</v>
      </c>
      <c r="J34" s="53">
        <v>3</v>
      </c>
      <c r="K34" s="53">
        <v>0</v>
      </c>
      <c r="L34" s="53">
        <v>0</v>
      </c>
      <c r="M34" s="53">
        <v>0</v>
      </c>
      <c r="N34" s="53">
        <v>0</v>
      </c>
      <c r="O34" s="53">
        <v>4</v>
      </c>
      <c r="P34" s="53">
        <v>0</v>
      </c>
      <c r="Q34" s="53">
        <v>0</v>
      </c>
      <c r="R34" s="54">
        <v>0</v>
      </c>
      <c r="S34" s="36"/>
      <c r="T34" s="74">
        <v>0</v>
      </c>
      <c r="U34" s="53">
        <v>0</v>
      </c>
      <c r="V34" s="53">
        <v>0</v>
      </c>
      <c r="W34" s="53">
        <v>0</v>
      </c>
      <c r="X34" s="53">
        <v>1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2</v>
      </c>
      <c r="AF34" s="89">
        <v>2</v>
      </c>
      <c r="AG34" s="95" t="s">
        <v>53</v>
      </c>
      <c r="AH34" s="95"/>
      <c r="AI34" s="95"/>
      <c r="AJ34" s="35"/>
      <c r="AK34" s="84"/>
      <c r="AL34" s="36">
        <f t="shared" si="6"/>
        <v>0</v>
      </c>
      <c r="AM34" s="36">
        <f t="shared" si="7"/>
        <v>0</v>
      </c>
      <c r="AN34" s="84"/>
    </row>
    <row r="35" spans="2:40" s="37" customFormat="1" ht="10.5">
      <c r="B35" s="34"/>
      <c r="C35" s="80"/>
      <c r="D35" s="95" t="s">
        <v>82</v>
      </c>
      <c r="E35" s="95"/>
      <c r="F35" s="35"/>
      <c r="G35" s="44">
        <f>SUM(H35,U35:AE35)</f>
        <v>0</v>
      </c>
      <c r="H35" s="46">
        <f t="shared" si="3"/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4">
        <v>0</v>
      </c>
      <c r="S35" s="36"/>
      <c r="T35" s="74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89">
        <v>0</v>
      </c>
      <c r="AG35" s="95" t="s">
        <v>82</v>
      </c>
      <c r="AH35" s="95"/>
      <c r="AI35" s="95"/>
      <c r="AJ35" s="35"/>
      <c r="AK35" s="84"/>
      <c r="AL35" s="36">
        <f t="shared" si="6"/>
        <v>0</v>
      </c>
      <c r="AM35" s="36">
        <f t="shared" si="7"/>
        <v>0</v>
      </c>
      <c r="AN35" s="84"/>
    </row>
    <row r="36" spans="2:40" s="37" customFormat="1" ht="10.5">
      <c r="B36" s="34"/>
      <c r="C36" s="98" t="s">
        <v>2</v>
      </c>
      <c r="D36" s="98"/>
      <c r="E36" s="98"/>
      <c r="F36" s="35"/>
      <c r="G36" s="44">
        <f t="shared" si="2"/>
        <v>0</v>
      </c>
      <c r="H36" s="46">
        <f t="shared" si="3"/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4">
        <v>0</v>
      </c>
      <c r="S36" s="36"/>
      <c r="T36" s="74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89">
        <v>0</v>
      </c>
      <c r="AG36" s="98" t="s">
        <v>2</v>
      </c>
      <c r="AH36" s="98"/>
      <c r="AI36" s="98"/>
      <c r="AJ36" s="35"/>
      <c r="AK36" s="84"/>
      <c r="AL36" s="36">
        <f t="shared" si="6"/>
        <v>0</v>
      </c>
      <c r="AM36" s="36">
        <f t="shared" si="7"/>
        <v>0</v>
      </c>
      <c r="AN36" s="84"/>
    </row>
    <row r="37" spans="2:40" s="37" customFormat="1" ht="10.5">
      <c r="B37" s="34"/>
      <c r="C37" s="98" t="s">
        <v>54</v>
      </c>
      <c r="D37" s="98"/>
      <c r="E37" s="98"/>
      <c r="F37" s="35"/>
      <c r="G37" s="44">
        <f t="shared" si="2"/>
        <v>98</v>
      </c>
      <c r="H37" s="46">
        <f t="shared" si="3"/>
        <v>81</v>
      </c>
      <c r="I37" s="47">
        <f>SUM(I38,I41)</f>
        <v>5</v>
      </c>
      <c r="J37" s="47">
        <f aca="true" t="shared" si="14" ref="J37:R37">SUM(J38,J41)</f>
        <v>31</v>
      </c>
      <c r="K37" s="47">
        <f t="shared" si="14"/>
        <v>0</v>
      </c>
      <c r="L37" s="47">
        <f t="shared" si="14"/>
        <v>0</v>
      </c>
      <c r="M37" s="47">
        <f t="shared" si="14"/>
        <v>0</v>
      </c>
      <c r="N37" s="47">
        <f t="shared" si="14"/>
        <v>4</v>
      </c>
      <c r="O37" s="47">
        <f t="shared" si="14"/>
        <v>32</v>
      </c>
      <c r="P37" s="47">
        <f t="shared" si="14"/>
        <v>4</v>
      </c>
      <c r="Q37" s="47">
        <f t="shared" si="14"/>
        <v>3</v>
      </c>
      <c r="R37" s="46">
        <f t="shared" si="14"/>
        <v>2</v>
      </c>
      <c r="S37" s="38"/>
      <c r="T37" s="71">
        <f aca="true" t="shared" si="15" ref="T37:AE37">SUM(T38,T41)</f>
        <v>0</v>
      </c>
      <c r="U37" s="47">
        <f t="shared" si="15"/>
        <v>0</v>
      </c>
      <c r="V37" s="47">
        <f t="shared" si="15"/>
        <v>0</v>
      </c>
      <c r="W37" s="47">
        <f t="shared" si="15"/>
        <v>3</v>
      </c>
      <c r="X37" s="47">
        <f t="shared" si="15"/>
        <v>0</v>
      </c>
      <c r="Y37" s="47">
        <f t="shared" si="15"/>
        <v>0</v>
      </c>
      <c r="Z37" s="47">
        <f t="shared" si="15"/>
        <v>4</v>
      </c>
      <c r="AA37" s="47">
        <f t="shared" si="15"/>
        <v>0</v>
      </c>
      <c r="AB37" s="47">
        <f t="shared" si="15"/>
        <v>0</v>
      </c>
      <c r="AC37" s="47">
        <f t="shared" si="15"/>
        <v>0</v>
      </c>
      <c r="AD37" s="47">
        <f t="shared" si="15"/>
        <v>0</v>
      </c>
      <c r="AE37" s="47">
        <f t="shared" si="15"/>
        <v>10</v>
      </c>
      <c r="AF37" s="89">
        <v>10</v>
      </c>
      <c r="AG37" s="98" t="s">
        <v>54</v>
      </c>
      <c r="AH37" s="98"/>
      <c r="AI37" s="98"/>
      <c r="AJ37" s="35"/>
      <c r="AK37" s="84"/>
      <c r="AL37" s="36">
        <f t="shared" si="6"/>
        <v>0</v>
      </c>
      <c r="AM37" s="36">
        <f t="shared" si="7"/>
        <v>0</v>
      </c>
      <c r="AN37" s="84"/>
    </row>
    <row r="38" spans="2:40" ht="10.5">
      <c r="B38" s="16"/>
      <c r="C38" s="17"/>
      <c r="D38" s="97" t="s">
        <v>55</v>
      </c>
      <c r="E38" s="97"/>
      <c r="F38" s="14"/>
      <c r="G38" s="44">
        <f t="shared" si="2"/>
        <v>25</v>
      </c>
      <c r="H38" s="58">
        <f t="shared" si="3"/>
        <v>18</v>
      </c>
      <c r="I38" s="48">
        <v>3</v>
      </c>
      <c r="J38" s="48">
        <v>9</v>
      </c>
      <c r="K38" s="48">
        <v>0</v>
      </c>
      <c r="L38" s="48">
        <v>0</v>
      </c>
      <c r="M38" s="48">
        <v>0</v>
      </c>
      <c r="N38" s="48">
        <v>0</v>
      </c>
      <c r="O38" s="48">
        <v>2</v>
      </c>
      <c r="P38" s="48">
        <v>1</v>
      </c>
      <c r="Q38" s="48">
        <v>1</v>
      </c>
      <c r="R38" s="51">
        <v>2</v>
      </c>
      <c r="S38" s="15"/>
      <c r="T38" s="64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7</v>
      </c>
      <c r="AF38" s="90">
        <v>7</v>
      </c>
      <c r="AG38" s="17"/>
      <c r="AH38" s="97" t="s">
        <v>55</v>
      </c>
      <c r="AI38" s="97"/>
      <c r="AJ38" s="14"/>
      <c r="AK38" s="85"/>
      <c r="AL38" s="36">
        <f t="shared" si="6"/>
        <v>0</v>
      </c>
      <c r="AM38" s="36">
        <f t="shared" si="7"/>
        <v>0</v>
      </c>
      <c r="AN38" s="85"/>
    </row>
    <row r="39" spans="2:40" ht="10.5">
      <c r="B39" s="16"/>
      <c r="C39" s="17"/>
      <c r="D39" s="17"/>
      <c r="E39" s="17" t="s">
        <v>56</v>
      </c>
      <c r="F39" s="14"/>
      <c r="G39" s="44">
        <f t="shared" si="2"/>
        <v>20</v>
      </c>
      <c r="H39" s="58">
        <f t="shared" si="3"/>
        <v>14</v>
      </c>
      <c r="I39" s="55">
        <v>2</v>
      </c>
      <c r="J39" s="55">
        <v>9</v>
      </c>
      <c r="K39" s="55">
        <v>0</v>
      </c>
      <c r="L39" s="55">
        <v>0</v>
      </c>
      <c r="M39" s="55">
        <v>0</v>
      </c>
      <c r="N39" s="55">
        <v>0</v>
      </c>
      <c r="O39" s="55">
        <v>1</v>
      </c>
      <c r="P39" s="55">
        <v>1</v>
      </c>
      <c r="Q39" s="55">
        <v>0</v>
      </c>
      <c r="R39" s="56">
        <v>1</v>
      </c>
      <c r="S39" s="19"/>
      <c r="T39" s="6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6</v>
      </c>
      <c r="AF39" s="90">
        <v>6</v>
      </c>
      <c r="AG39" s="17"/>
      <c r="AH39" s="17"/>
      <c r="AI39" s="17" t="s">
        <v>56</v>
      </c>
      <c r="AJ39" s="14"/>
      <c r="AK39" s="85"/>
      <c r="AL39" s="36">
        <f t="shared" si="6"/>
        <v>0</v>
      </c>
      <c r="AM39" s="36">
        <f t="shared" si="7"/>
        <v>0</v>
      </c>
      <c r="AN39" s="85"/>
    </row>
    <row r="40" spans="2:40" ht="10.5">
      <c r="B40" s="16"/>
      <c r="C40" s="17"/>
      <c r="D40" s="17"/>
      <c r="E40" s="17" t="s">
        <v>57</v>
      </c>
      <c r="F40" s="14"/>
      <c r="G40" s="44">
        <f t="shared" si="2"/>
        <v>5</v>
      </c>
      <c r="H40" s="58">
        <f t="shared" si="3"/>
        <v>4</v>
      </c>
      <c r="I40" s="49">
        <v>1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1</v>
      </c>
      <c r="P40" s="49">
        <v>0</v>
      </c>
      <c r="Q40" s="49">
        <v>1</v>
      </c>
      <c r="R40" s="50">
        <v>1</v>
      </c>
      <c r="S40" s="19"/>
      <c r="T40" s="72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1</v>
      </c>
      <c r="AF40" s="90">
        <v>1</v>
      </c>
      <c r="AG40" s="17"/>
      <c r="AH40" s="17"/>
      <c r="AI40" s="17" t="s">
        <v>57</v>
      </c>
      <c r="AJ40" s="14"/>
      <c r="AK40" s="85"/>
      <c r="AL40" s="36">
        <f t="shared" si="6"/>
        <v>0</v>
      </c>
      <c r="AM40" s="36">
        <f t="shared" si="7"/>
        <v>0</v>
      </c>
      <c r="AN40" s="85"/>
    </row>
    <row r="41" spans="2:40" ht="10.5">
      <c r="B41" s="16"/>
      <c r="C41" s="17"/>
      <c r="D41" s="97" t="s">
        <v>58</v>
      </c>
      <c r="E41" s="97"/>
      <c r="F41" s="14"/>
      <c r="G41" s="44">
        <f t="shared" si="2"/>
        <v>73</v>
      </c>
      <c r="H41" s="58">
        <f t="shared" si="3"/>
        <v>63</v>
      </c>
      <c r="I41" s="49">
        <v>2</v>
      </c>
      <c r="J41" s="49">
        <v>22</v>
      </c>
      <c r="K41" s="49">
        <v>0</v>
      </c>
      <c r="L41" s="49">
        <v>0</v>
      </c>
      <c r="M41" s="49">
        <v>0</v>
      </c>
      <c r="N41" s="49">
        <v>4</v>
      </c>
      <c r="O41" s="49">
        <v>30</v>
      </c>
      <c r="P41" s="49">
        <v>3</v>
      </c>
      <c r="Q41" s="49">
        <v>2</v>
      </c>
      <c r="R41" s="50">
        <v>0</v>
      </c>
      <c r="S41" s="19"/>
      <c r="T41" s="72">
        <v>0</v>
      </c>
      <c r="U41" s="49">
        <v>0</v>
      </c>
      <c r="V41" s="49">
        <v>0</v>
      </c>
      <c r="W41" s="49">
        <v>3</v>
      </c>
      <c r="X41" s="49">
        <v>0</v>
      </c>
      <c r="Y41" s="49">
        <v>0</v>
      </c>
      <c r="Z41" s="49">
        <v>4</v>
      </c>
      <c r="AA41" s="49">
        <v>0</v>
      </c>
      <c r="AB41" s="49">
        <v>0</v>
      </c>
      <c r="AC41" s="49">
        <v>0</v>
      </c>
      <c r="AD41" s="49">
        <v>0</v>
      </c>
      <c r="AE41" s="49">
        <v>3</v>
      </c>
      <c r="AF41" s="90">
        <v>3</v>
      </c>
      <c r="AG41" s="17"/>
      <c r="AH41" s="97" t="s">
        <v>58</v>
      </c>
      <c r="AI41" s="97"/>
      <c r="AJ41" s="14"/>
      <c r="AK41" s="85"/>
      <c r="AL41" s="36">
        <f t="shared" si="6"/>
        <v>0</v>
      </c>
      <c r="AM41" s="36">
        <f t="shared" si="7"/>
        <v>0</v>
      </c>
      <c r="AN41" s="85"/>
    </row>
    <row r="42" spans="2:40" s="37" customFormat="1" ht="10.5">
      <c r="B42" s="34"/>
      <c r="C42" s="98" t="s">
        <v>77</v>
      </c>
      <c r="D42" s="98"/>
      <c r="E42" s="98"/>
      <c r="F42" s="35"/>
      <c r="G42" s="44">
        <f>SUM(H42,U42:AE42)</f>
        <v>1052</v>
      </c>
      <c r="H42" s="46">
        <f t="shared" si="3"/>
        <v>537</v>
      </c>
      <c r="I42" s="57">
        <f>SUM(I43:I54)</f>
        <v>233</v>
      </c>
      <c r="J42" s="57">
        <f aca="true" t="shared" si="16" ref="J42:R42">SUM(J43:J54)</f>
        <v>168</v>
      </c>
      <c r="K42" s="57">
        <f t="shared" si="16"/>
        <v>2</v>
      </c>
      <c r="L42" s="57">
        <f t="shared" si="16"/>
        <v>2</v>
      </c>
      <c r="M42" s="57">
        <f t="shared" si="16"/>
        <v>3</v>
      </c>
      <c r="N42" s="57">
        <f t="shared" si="16"/>
        <v>1</v>
      </c>
      <c r="O42" s="57">
        <f t="shared" si="16"/>
        <v>102</v>
      </c>
      <c r="P42" s="57">
        <f t="shared" si="16"/>
        <v>3</v>
      </c>
      <c r="Q42" s="57">
        <f t="shared" si="16"/>
        <v>20</v>
      </c>
      <c r="R42" s="58">
        <f t="shared" si="16"/>
        <v>2</v>
      </c>
      <c r="S42" s="38"/>
      <c r="T42" s="75">
        <f aca="true" t="shared" si="17" ref="T42:AE42">SUM(T43:T54)</f>
        <v>1</v>
      </c>
      <c r="U42" s="57">
        <f t="shared" si="17"/>
        <v>2</v>
      </c>
      <c r="V42" s="57">
        <f t="shared" si="17"/>
        <v>0</v>
      </c>
      <c r="W42" s="57">
        <f t="shared" si="17"/>
        <v>13</v>
      </c>
      <c r="X42" s="57">
        <f t="shared" si="17"/>
        <v>10</v>
      </c>
      <c r="Y42" s="57">
        <f t="shared" si="17"/>
        <v>0</v>
      </c>
      <c r="Z42" s="57">
        <f t="shared" si="17"/>
        <v>35</v>
      </c>
      <c r="AA42" s="57">
        <f t="shared" si="17"/>
        <v>5</v>
      </c>
      <c r="AB42" s="57">
        <f t="shared" si="17"/>
        <v>0</v>
      </c>
      <c r="AC42" s="57">
        <f t="shared" si="17"/>
        <v>1</v>
      </c>
      <c r="AD42" s="57">
        <f t="shared" si="17"/>
        <v>0</v>
      </c>
      <c r="AE42" s="57">
        <f t="shared" si="17"/>
        <v>449</v>
      </c>
      <c r="AF42" s="89">
        <v>449</v>
      </c>
      <c r="AG42" s="98" t="s">
        <v>77</v>
      </c>
      <c r="AH42" s="98"/>
      <c r="AI42" s="98"/>
      <c r="AJ42" s="35"/>
      <c r="AK42" s="84"/>
      <c r="AL42" s="36">
        <f t="shared" si="6"/>
        <v>0</v>
      </c>
      <c r="AM42" s="36">
        <f t="shared" si="7"/>
        <v>0</v>
      </c>
      <c r="AN42" s="84"/>
    </row>
    <row r="43" spans="2:40" ht="10.5">
      <c r="B43" s="16"/>
      <c r="C43" s="17"/>
      <c r="D43" s="97" t="s">
        <v>59</v>
      </c>
      <c r="E43" s="97"/>
      <c r="F43" s="14"/>
      <c r="G43" s="44">
        <f t="shared" si="2"/>
        <v>0</v>
      </c>
      <c r="H43" s="58">
        <f t="shared" si="3"/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60">
        <v>0</v>
      </c>
      <c r="S43" s="19"/>
      <c r="T43" s="76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90">
        <v>0</v>
      </c>
      <c r="AG43" s="17"/>
      <c r="AH43" s="97" t="s">
        <v>59</v>
      </c>
      <c r="AI43" s="97"/>
      <c r="AJ43" s="14"/>
      <c r="AK43" s="85"/>
      <c r="AL43" s="36">
        <f t="shared" si="6"/>
        <v>0</v>
      </c>
      <c r="AM43" s="36">
        <f t="shared" si="7"/>
        <v>0</v>
      </c>
      <c r="AN43" s="85"/>
    </row>
    <row r="44" spans="2:40" ht="10.5">
      <c r="B44" s="16"/>
      <c r="C44" s="17"/>
      <c r="D44" s="97" t="s">
        <v>60</v>
      </c>
      <c r="E44" s="97"/>
      <c r="F44" s="14"/>
      <c r="G44" s="44">
        <f t="shared" si="2"/>
        <v>0</v>
      </c>
      <c r="H44" s="58">
        <f t="shared" si="3"/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50">
        <v>0</v>
      </c>
      <c r="S44" s="19"/>
      <c r="T44" s="72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90">
        <v>0</v>
      </c>
      <c r="AG44" s="17"/>
      <c r="AH44" s="97" t="s">
        <v>60</v>
      </c>
      <c r="AI44" s="97"/>
      <c r="AJ44" s="14"/>
      <c r="AK44" s="85"/>
      <c r="AL44" s="36">
        <f t="shared" si="6"/>
        <v>0</v>
      </c>
      <c r="AM44" s="36">
        <f t="shared" si="7"/>
        <v>0</v>
      </c>
      <c r="AN44" s="85"/>
    </row>
    <row r="45" spans="2:40" ht="10.5">
      <c r="B45" s="16"/>
      <c r="C45" s="17"/>
      <c r="D45" s="97" t="s">
        <v>61</v>
      </c>
      <c r="E45" s="97"/>
      <c r="F45" s="14"/>
      <c r="G45" s="44">
        <f t="shared" si="2"/>
        <v>22</v>
      </c>
      <c r="H45" s="58">
        <f t="shared" si="3"/>
        <v>21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17</v>
      </c>
      <c r="P45" s="49">
        <v>0</v>
      </c>
      <c r="Q45" s="49">
        <v>4</v>
      </c>
      <c r="R45" s="50">
        <v>0</v>
      </c>
      <c r="S45" s="19"/>
      <c r="T45" s="72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1</v>
      </c>
      <c r="AF45" s="90">
        <v>1</v>
      </c>
      <c r="AG45" s="17"/>
      <c r="AH45" s="97" t="s">
        <v>61</v>
      </c>
      <c r="AI45" s="97"/>
      <c r="AJ45" s="14"/>
      <c r="AK45" s="85"/>
      <c r="AL45" s="36">
        <f t="shared" si="6"/>
        <v>0</v>
      </c>
      <c r="AM45" s="36">
        <f t="shared" si="7"/>
        <v>0</v>
      </c>
      <c r="AN45" s="85"/>
    </row>
    <row r="46" spans="2:40" ht="10.5">
      <c r="B46" s="16"/>
      <c r="C46" s="17"/>
      <c r="D46" s="97" t="s">
        <v>62</v>
      </c>
      <c r="E46" s="97"/>
      <c r="F46" s="14"/>
      <c r="G46" s="44">
        <f t="shared" si="2"/>
        <v>10</v>
      </c>
      <c r="H46" s="58">
        <f t="shared" si="3"/>
        <v>10</v>
      </c>
      <c r="I46" s="55">
        <v>0</v>
      </c>
      <c r="J46" s="55">
        <v>9</v>
      </c>
      <c r="K46" s="55">
        <v>0</v>
      </c>
      <c r="L46" s="55">
        <v>0</v>
      </c>
      <c r="M46" s="55">
        <v>0</v>
      </c>
      <c r="N46" s="55">
        <v>1</v>
      </c>
      <c r="O46" s="55">
        <v>0</v>
      </c>
      <c r="P46" s="55">
        <v>0</v>
      </c>
      <c r="Q46" s="55">
        <v>0</v>
      </c>
      <c r="R46" s="56">
        <v>0</v>
      </c>
      <c r="S46" s="19"/>
      <c r="T46" s="6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90">
        <v>0</v>
      </c>
      <c r="AG46" s="17"/>
      <c r="AH46" s="97" t="s">
        <v>62</v>
      </c>
      <c r="AI46" s="97"/>
      <c r="AJ46" s="14"/>
      <c r="AK46" s="85"/>
      <c r="AL46" s="36">
        <f t="shared" si="6"/>
        <v>0</v>
      </c>
      <c r="AM46" s="36">
        <f t="shared" si="7"/>
        <v>0</v>
      </c>
      <c r="AN46" s="85"/>
    </row>
    <row r="47" spans="2:40" ht="10.5">
      <c r="B47" s="4"/>
      <c r="C47" s="4"/>
      <c r="D47" s="97" t="s">
        <v>63</v>
      </c>
      <c r="E47" s="97"/>
      <c r="F47" s="5"/>
      <c r="G47" s="44">
        <f t="shared" si="2"/>
        <v>1</v>
      </c>
      <c r="H47" s="58">
        <f t="shared" si="3"/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6">
        <v>0</v>
      </c>
      <c r="S47" s="19"/>
      <c r="T47" s="6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1</v>
      </c>
      <c r="AD47" s="55">
        <v>0</v>
      </c>
      <c r="AE47" s="55">
        <v>0</v>
      </c>
      <c r="AF47" s="91">
        <v>0</v>
      </c>
      <c r="AG47" s="4"/>
      <c r="AH47" s="97" t="s">
        <v>63</v>
      </c>
      <c r="AI47" s="97"/>
      <c r="AJ47" s="5"/>
      <c r="AK47" s="85"/>
      <c r="AL47" s="36">
        <f t="shared" si="6"/>
        <v>0</v>
      </c>
      <c r="AM47" s="36">
        <f t="shared" si="7"/>
        <v>0</v>
      </c>
      <c r="AN47" s="85"/>
    </row>
    <row r="48" spans="2:40" ht="10.5">
      <c r="B48" s="4"/>
      <c r="C48" s="4"/>
      <c r="D48" s="96" t="s">
        <v>83</v>
      </c>
      <c r="E48" s="97"/>
      <c r="F48" s="5"/>
      <c r="G48" s="44">
        <f t="shared" si="2"/>
        <v>0</v>
      </c>
      <c r="H48" s="58">
        <f t="shared" si="3"/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6">
        <v>0</v>
      </c>
      <c r="S48" s="19"/>
      <c r="T48" s="65">
        <v>0</v>
      </c>
      <c r="U48" s="55">
        <v>0</v>
      </c>
      <c r="V48" s="55">
        <v>0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91">
        <v>0</v>
      </c>
      <c r="AG48" s="4"/>
      <c r="AH48" s="96" t="s">
        <v>83</v>
      </c>
      <c r="AI48" s="97"/>
      <c r="AJ48" s="5"/>
      <c r="AK48" s="85"/>
      <c r="AL48" s="36">
        <f t="shared" si="6"/>
        <v>0</v>
      </c>
      <c r="AM48" s="36">
        <f t="shared" si="7"/>
        <v>0</v>
      </c>
      <c r="AN48" s="85"/>
    </row>
    <row r="49" spans="2:40" ht="10.5">
      <c r="B49" s="4"/>
      <c r="C49" s="4"/>
      <c r="D49" s="97" t="s">
        <v>64</v>
      </c>
      <c r="E49" s="97"/>
      <c r="F49" s="5"/>
      <c r="G49" s="44">
        <f t="shared" si="2"/>
        <v>24</v>
      </c>
      <c r="H49" s="58">
        <f t="shared" si="3"/>
        <v>2</v>
      </c>
      <c r="I49" s="55">
        <v>0</v>
      </c>
      <c r="J49" s="55">
        <v>1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1</v>
      </c>
      <c r="R49" s="56">
        <v>0</v>
      </c>
      <c r="S49" s="19"/>
      <c r="T49" s="65">
        <v>0</v>
      </c>
      <c r="U49" s="55">
        <v>0</v>
      </c>
      <c r="V49" s="55">
        <v>0</v>
      </c>
      <c r="W49" s="55">
        <v>1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21</v>
      </c>
      <c r="AF49" s="91">
        <v>21</v>
      </c>
      <c r="AG49" s="4"/>
      <c r="AH49" s="97" t="s">
        <v>64</v>
      </c>
      <c r="AI49" s="97"/>
      <c r="AJ49" s="5"/>
      <c r="AK49" s="85"/>
      <c r="AL49" s="36">
        <f t="shared" si="6"/>
        <v>0</v>
      </c>
      <c r="AM49" s="36">
        <f t="shared" si="7"/>
        <v>0</v>
      </c>
      <c r="AN49" s="85"/>
    </row>
    <row r="50" spans="2:40" ht="10.5">
      <c r="B50" s="4"/>
      <c r="C50" s="4"/>
      <c r="D50" s="97" t="s">
        <v>65</v>
      </c>
      <c r="E50" s="97"/>
      <c r="F50" s="5"/>
      <c r="G50" s="44">
        <f t="shared" si="2"/>
        <v>16</v>
      </c>
      <c r="H50" s="58">
        <f t="shared" si="3"/>
        <v>3</v>
      </c>
      <c r="I50" s="55">
        <v>0</v>
      </c>
      <c r="J50" s="55">
        <v>1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1</v>
      </c>
      <c r="R50" s="56">
        <v>0</v>
      </c>
      <c r="S50" s="19"/>
      <c r="T50" s="65">
        <v>1</v>
      </c>
      <c r="U50" s="55">
        <v>0</v>
      </c>
      <c r="V50" s="55">
        <v>0</v>
      </c>
      <c r="W50" s="55">
        <v>1</v>
      </c>
      <c r="X50" s="55">
        <v>1</v>
      </c>
      <c r="Y50" s="55">
        <v>0</v>
      </c>
      <c r="Z50" s="55">
        <v>0</v>
      </c>
      <c r="AA50" s="55">
        <v>0</v>
      </c>
      <c r="AB50" s="55">
        <v>0</v>
      </c>
      <c r="AC50" s="55">
        <v>0</v>
      </c>
      <c r="AD50" s="55">
        <v>0</v>
      </c>
      <c r="AE50" s="55">
        <v>11</v>
      </c>
      <c r="AF50" s="91">
        <v>11</v>
      </c>
      <c r="AG50" s="4"/>
      <c r="AH50" s="97" t="s">
        <v>65</v>
      </c>
      <c r="AI50" s="97"/>
      <c r="AJ50" s="5"/>
      <c r="AK50" s="85"/>
      <c r="AL50" s="36">
        <f t="shared" si="6"/>
        <v>0</v>
      </c>
      <c r="AM50" s="36">
        <f t="shared" si="7"/>
        <v>0</v>
      </c>
      <c r="AN50" s="85"/>
    </row>
    <row r="51" spans="2:40" ht="10.5">
      <c r="B51" s="4"/>
      <c r="C51" s="4"/>
      <c r="D51" s="97" t="s">
        <v>66</v>
      </c>
      <c r="E51" s="97"/>
      <c r="F51" s="5"/>
      <c r="G51" s="44">
        <f t="shared" si="2"/>
        <v>4</v>
      </c>
      <c r="H51" s="58">
        <f t="shared" si="3"/>
        <v>2</v>
      </c>
      <c r="I51" s="55">
        <v>1</v>
      </c>
      <c r="J51" s="55">
        <v>1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6">
        <v>0</v>
      </c>
      <c r="S51" s="19"/>
      <c r="T51" s="65">
        <v>0</v>
      </c>
      <c r="U51" s="55">
        <v>0</v>
      </c>
      <c r="V51" s="55">
        <v>0</v>
      </c>
      <c r="W51" s="55">
        <v>0</v>
      </c>
      <c r="X51" s="55">
        <v>1</v>
      </c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0</v>
      </c>
      <c r="AE51" s="55">
        <v>1</v>
      </c>
      <c r="AF51" s="91">
        <v>1</v>
      </c>
      <c r="AG51" s="4"/>
      <c r="AH51" s="97" t="s">
        <v>66</v>
      </c>
      <c r="AI51" s="97"/>
      <c r="AJ51" s="5"/>
      <c r="AK51" s="85"/>
      <c r="AL51" s="36">
        <f t="shared" si="6"/>
        <v>0</v>
      </c>
      <c r="AM51" s="36">
        <f t="shared" si="7"/>
        <v>0</v>
      </c>
      <c r="AN51" s="85"/>
    </row>
    <row r="52" spans="2:40" ht="10.5">
      <c r="B52" s="4"/>
      <c r="C52" s="4"/>
      <c r="D52" s="97" t="s">
        <v>67</v>
      </c>
      <c r="E52" s="97"/>
      <c r="F52" s="5"/>
      <c r="G52" s="44">
        <f t="shared" si="2"/>
        <v>2</v>
      </c>
      <c r="H52" s="58">
        <f t="shared" si="3"/>
        <v>0</v>
      </c>
      <c r="I52" s="55">
        <v>0</v>
      </c>
      <c r="J52" s="55" t="s">
        <v>89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6">
        <v>0</v>
      </c>
      <c r="S52" s="19"/>
      <c r="T52" s="6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2</v>
      </c>
      <c r="AF52" s="91">
        <v>2</v>
      </c>
      <c r="AG52" s="4"/>
      <c r="AH52" s="97" t="s">
        <v>67</v>
      </c>
      <c r="AI52" s="97"/>
      <c r="AJ52" s="5"/>
      <c r="AK52" s="85"/>
      <c r="AL52" s="36">
        <f t="shared" si="6"/>
        <v>0</v>
      </c>
      <c r="AM52" s="36">
        <f t="shared" si="7"/>
        <v>0</v>
      </c>
      <c r="AN52" s="85"/>
    </row>
    <row r="53" spans="2:40" ht="10.5">
      <c r="B53" s="4"/>
      <c r="C53" s="4"/>
      <c r="D53" s="97" t="s">
        <v>68</v>
      </c>
      <c r="E53" s="97"/>
      <c r="F53" s="5"/>
      <c r="G53" s="44">
        <v>464</v>
      </c>
      <c r="H53" s="58">
        <f t="shared" si="3"/>
        <v>117</v>
      </c>
      <c r="I53" s="55">
        <v>10</v>
      </c>
      <c r="J53" s="55">
        <v>53</v>
      </c>
      <c r="K53" s="55">
        <v>1</v>
      </c>
      <c r="L53" s="55">
        <v>0</v>
      </c>
      <c r="M53" s="55">
        <v>1</v>
      </c>
      <c r="N53" s="55">
        <v>0</v>
      </c>
      <c r="O53" s="55">
        <v>43</v>
      </c>
      <c r="P53" s="55">
        <v>3</v>
      </c>
      <c r="Q53" s="55">
        <v>6</v>
      </c>
      <c r="R53" s="56">
        <v>0</v>
      </c>
      <c r="S53" s="18"/>
      <c r="T53" s="65">
        <v>0</v>
      </c>
      <c r="U53" s="55">
        <v>1</v>
      </c>
      <c r="V53" s="55">
        <v>0</v>
      </c>
      <c r="W53" s="55">
        <v>6</v>
      </c>
      <c r="X53" s="55">
        <v>3</v>
      </c>
      <c r="Y53" s="55">
        <v>0</v>
      </c>
      <c r="Z53" s="55">
        <v>18</v>
      </c>
      <c r="AA53" s="55">
        <v>4</v>
      </c>
      <c r="AB53" s="55">
        <v>0</v>
      </c>
      <c r="AC53" s="55">
        <v>0</v>
      </c>
      <c r="AD53" s="55">
        <v>0</v>
      </c>
      <c r="AE53" s="55">
        <v>315</v>
      </c>
      <c r="AF53" s="91">
        <v>315</v>
      </c>
      <c r="AG53" s="4"/>
      <c r="AH53" s="97" t="s">
        <v>68</v>
      </c>
      <c r="AI53" s="97"/>
      <c r="AJ53" s="5"/>
      <c r="AK53" s="85"/>
      <c r="AL53" s="36">
        <f t="shared" si="6"/>
        <v>0</v>
      </c>
      <c r="AM53" s="36">
        <f t="shared" si="7"/>
        <v>0</v>
      </c>
      <c r="AN53" s="85"/>
    </row>
    <row r="54" spans="2:40" ht="10.5">
      <c r="B54" s="4"/>
      <c r="C54" s="4"/>
      <c r="D54" s="97" t="s">
        <v>69</v>
      </c>
      <c r="E54" s="97"/>
      <c r="F54" s="5"/>
      <c r="G54" s="78">
        <f t="shared" si="2"/>
        <v>509</v>
      </c>
      <c r="H54" s="79">
        <f t="shared" si="3"/>
        <v>382</v>
      </c>
      <c r="I54" s="61">
        <v>222</v>
      </c>
      <c r="J54" s="61">
        <v>103</v>
      </c>
      <c r="K54" s="61">
        <v>1</v>
      </c>
      <c r="L54" s="61">
        <v>2</v>
      </c>
      <c r="M54" s="61">
        <v>2</v>
      </c>
      <c r="N54" s="61">
        <v>0</v>
      </c>
      <c r="O54" s="61">
        <v>42</v>
      </c>
      <c r="P54" s="61">
        <v>0</v>
      </c>
      <c r="Q54" s="61">
        <v>8</v>
      </c>
      <c r="R54" s="62">
        <v>2</v>
      </c>
      <c r="S54" s="21"/>
      <c r="T54" s="77">
        <v>0</v>
      </c>
      <c r="U54" s="61">
        <v>1</v>
      </c>
      <c r="V54" s="61">
        <v>0</v>
      </c>
      <c r="W54" s="61">
        <v>5</v>
      </c>
      <c r="X54" s="61">
        <v>5</v>
      </c>
      <c r="Y54" s="61">
        <v>0</v>
      </c>
      <c r="Z54" s="61">
        <v>17</v>
      </c>
      <c r="AA54" s="61">
        <v>1</v>
      </c>
      <c r="AB54" s="61">
        <v>0</v>
      </c>
      <c r="AC54" s="61">
        <v>0</v>
      </c>
      <c r="AD54" s="61">
        <v>0</v>
      </c>
      <c r="AE54" s="61">
        <v>98</v>
      </c>
      <c r="AF54" s="92">
        <v>98</v>
      </c>
      <c r="AG54" s="4"/>
      <c r="AH54" s="97" t="s">
        <v>69</v>
      </c>
      <c r="AI54" s="97"/>
      <c r="AJ54" s="5"/>
      <c r="AK54" s="85"/>
      <c r="AL54" s="36">
        <f t="shared" si="6"/>
        <v>0</v>
      </c>
      <c r="AM54" s="36">
        <f t="shared" si="7"/>
        <v>0</v>
      </c>
      <c r="AN54" s="85"/>
    </row>
    <row r="55" spans="2:40" ht="10.5">
      <c r="B55" s="107" t="s">
        <v>29</v>
      </c>
      <c r="C55" s="108"/>
      <c r="D55" s="22"/>
      <c r="E55" s="23" t="s">
        <v>10</v>
      </c>
      <c r="F55" s="24"/>
      <c r="G55" s="48">
        <f>SUM(G56:G60)</f>
        <v>3247</v>
      </c>
      <c r="H55" s="48">
        <f aca="true" t="shared" si="18" ref="H55:R55">SUM(H56:H60)</f>
        <v>2752</v>
      </c>
      <c r="I55" s="48">
        <f t="shared" si="18"/>
        <v>24</v>
      </c>
      <c r="J55" s="48">
        <f t="shared" si="18"/>
        <v>985</v>
      </c>
      <c r="K55" s="48">
        <f t="shared" si="18"/>
        <v>1</v>
      </c>
      <c r="L55" s="48">
        <f t="shared" si="18"/>
        <v>0</v>
      </c>
      <c r="M55" s="48">
        <f t="shared" si="18"/>
        <v>2</v>
      </c>
      <c r="N55" s="48">
        <f t="shared" si="18"/>
        <v>1</v>
      </c>
      <c r="O55" s="48">
        <f t="shared" si="18"/>
        <v>1137</v>
      </c>
      <c r="P55" s="48">
        <f t="shared" si="18"/>
        <v>459</v>
      </c>
      <c r="Q55" s="48">
        <f t="shared" si="18"/>
        <v>122</v>
      </c>
      <c r="R55" s="93">
        <f t="shared" si="18"/>
        <v>21</v>
      </c>
      <c r="S55" s="94"/>
      <c r="T55" s="64">
        <f aca="true" t="shared" si="19" ref="T55:AE55">SUM(T56:T60)</f>
        <v>0</v>
      </c>
      <c r="U55" s="48">
        <f t="shared" si="19"/>
        <v>1</v>
      </c>
      <c r="V55" s="48">
        <f t="shared" si="19"/>
        <v>0</v>
      </c>
      <c r="W55" s="48">
        <f t="shared" si="19"/>
        <v>76</v>
      </c>
      <c r="X55" s="48">
        <f t="shared" si="19"/>
        <v>42</v>
      </c>
      <c r="Y55" s="48">
        <f t="shared" si="19"/>
        <v>0</v>
      </c>
      <c r="Z55" s="48">
        <f t="shared" si="19"/>
        <v>58</v>
      </c>
      <c r="AA55" s="48">
        <f t="shared" si="19"/>
        <v>5</v>
      </c>
      <c r="AB55" s="48">
        <f t="shared" si="19"/>
        <v>0</v>
      </c>
      <c r="AC55" s="48">
        <f t="shared" si="19"/>
        <v>0</v>
      </c>
      <c r="AD55" s="48">
        <f t="shared" si="19"/>
        <v>0</v>
      </c>
      <c r="AE55" s="48">
        <f t="shared" si="19"/>
        <v>313</v>
      </c>
      <c r="AF55" s="107" t="s">
        <v>29</v>
      </c>
      <c r="AG55" s="108"/>
      <c r="AH55" s="22"/>
      <c r="AI55" s="23" t="s">
        <v>10</v>
      </c>
      <c r="AJ55" s="24"/>
      <c r="AK55" s="85"/>
      <c r="AL55" s="36">
        <f t="shared" si="6"/>
        <v>0</v>
      </c>
      <c r="AM55" s="36">
        <f t="shared" si="7"/>
        <v>0</v>
      </c>
      <c r="AN55" s="85"/>
    </row>
    <row r="56" spans="2:40" ht="10.5">
      <c r="B56" s="109"/>
      <c r="C56" s="109"/>
      <c r="D56" s="25"/>
      <c r="E56" s="26" t="s">
        <v>70</v>
      </c>
      <c r="F56" s="8"/>
      <c r="G56" s="48">
        <f t="shared" si="2"/>
        <v>480</v>
      </c>
      <c r="H56" s="47">
        <f t="shared" si="3"/>
        <v>85</v>
      </c>
      <c r="I56" s="65">
        <v>3</v>
      </c>
      <c r="J56" s="65">
        <v>33</v>
      </c>
      <c r="K56" s="65">
        <v>0</v>
      </c>
      <c r="L56" s="65">
        <v>0</v>
      </c>
      <c r="M56" s="65">
        <v>1</v>
      </c>
      <c r="N56" s="65">
        <v>0</v>
      </c>
      <c r="O56" s="65">
        <v>34</v>
      </c>
      <c r="P56" s="65">
        <v>3</v>
      </c>
      <c r="Q56" s="65">
        <v>4</v>
      </c>
      <c r="R56" s="56">
        <v>7</v>
      </c>
      <c r="S56" s="18"/>
      <c r="T56" s="65">
        <v>0</v>
      </c>
      <c r="U56" s="65">
        <v>1</v>
      </c>
      <c r="V56" s="65">
        <v>0</v>
      </c>
      <c r="W56" s="65">
        <v>11</v>
      </c>
      <c r="X56" s="65">
        <v>10</v>
      </c>
      <c r="Y56" s="65">
        <v>0</v>
      </c>
      <c r="Z56" s="65">
        <v>58</v>
      </c>
      <c r="AA56" s="65">
        <v>5</v>
      </c>
      <c r="AB56" s="65">
        <v>0</v>
      </c>
      <c r="AC56" s="65">
        <v>0</v>
      </c>
      <c r="AD56" s="65">
        <v>0</v>
      </c>
      <c r="AE56" s="65">
        <v>310</v>
      </c>
      <c r="AF56" s="109"/>
      <c r="AG56" s="109"/>
      <c r="AH56" s="25"/>
      <c r="AI56" s="26" t="s">
        <v>70</v>
      </c>
      <c r="AJ56" s="8"/>
      <c r="AK56" s="85"/>
      <c r="AL56" s="36">
        <f t="shared" si="6"/>
        <v>0</v>
      </c>
      <c r="AM56" s="36">
        <f t="shared" si="7"/>
        <v>0</v>
      </c>
      <c r="AN56" s="85"/>
    </row>
    <row r="57" spans="2:40" ht="10.5">
      <c r="B57" s="109"/>
      <c r="C57" s="109"/>
      <c r="D57" s="25"/>
      <c r="E57" s="26" t="s">
        <v>71</v>
      </c>
      <c r="F57" s="8"/>
      <c r="G57" s="48">
        <f t="shared" si="2"/>
        <v>113</v>
      </c>
      <c r="H57" s="47">
        <f t="shared" si="3"/>
        <v>91</v>
      </c>
      <c r="I57" s="65">
        <v>3</v>
      </c>
      <c r="J57" s="65">
        <v>40</v>
      </c>
      <c r="K57" s="65">
        <v>0</v>
      </c>
      <c r="L57" s="65">
        <v>0</v>
      </c>
      <c r="M57" s="65">
        <v>0</v>
      </c>
      <c r="N57" s="65">
        <v>0</v>
      </c>
      <c r="O57" s="65">
        <v>42</v>
      </c>
      <c r="P57" s="65">
        <v>0</v>
      </c>
      <c r="Q57" s="65">
        <v>5</v>
      </c>
      <c r="R57" s="56">
        <v>1</v>
      </c>
      <c r="S57" s="18"/>
      <c r="T57" s="65">
        <v>0</v>
      </c>
      <c r="U57" s="65">
        <v>0</v>
      </c>
      <c r="V57" s="65">
        <v>0</v>
      </c>
      <c r="W57" s="65">
        <v>15</v>
      </c>
      <c r="X57" s="65">
        <v>4</v>
      </c>
      <c r="Y57" s="65">
        <v>0</v>
      </c>
      <c r="Z57" s="65">
        <v>0</v>
      </c>
      <c r="AA57" s="65">
        <v>0</v>
      </c>
      <c r="AB57" s="65">
        <v>0</v>
      </c>
      <c r="AC57" s="65">
        <v>0</v>
      </c>
      <c r="AD57" s="65">
        <v>0</v>
      </c>
      <c r="AE57" s="65">
        <v>3</v>
      </c>
      <c r="AF57" s="109"/>
      <c r="AG57" s="109"/>
      <c r="AH57" s="25"/>
      <c r="AI57" s="26" t="s">
        <v>71</v>
      </c>
      <c r="AJ57" s="8"/>
      <c r="AK57" s="85"/>
      <c r="AL57" s="36">
        <f t="shared" si="6"/>
        <v>0</v>
      </c>
      <c r="AM57" s="36">
        <f t="shared" si="7"/>
        <v>0</v>
      </c>
      <c r="AN57" s="85"/>
    </row>
    <row r="58" spans="2:40" ht="10.5">
      <c r="B58" s="109"/>
      <c r="C58" s="109"/>
      <c r="D58" s="27"/>
      <c r="E58" s="28" t="s">
        <v>72</v>
      </c>
      <c r="F58" s="29"/>
      <c r="G58" s="48">
        <f t="shared" si="2"/>
        <v>876</v>
      </c>
      <c r="H58" s="47">
        <f t="shared" si="3"/>
        <v>841</v>
      </c>
      <c r="I58" s="65">
        <v>5</v>
      </c>
      <c r="J58" s="65">
        <v>281</v>
      </c>
      <c r="K58" s="65">
        <v>1</v>
      </c>
      <c r="L58" s="65">
        <v>0</v>
      </c>
      <c r="M58" s="65">
        <v>1</v>
      </c>
      <c r="N58" s="65">
        <v>0</v>
      </c>
      <c r="O58" s="65">
        <v>441</v>
      </c>
      <c r="P58" s="65">
        <v>59</v>
      </c>
      <c r="Q58" s="65">
        <v>43</v>
      </c>
      <c r="R58" s="56">
        <v>10</v>
      </c>
      <c r="S58" s="18"/>
      <c r="T58" s="65">
        <v>0</v>
      </c>
      <c r="U58" s="65">
        <v>0</v>
      </c>
      <c r="V58" s="65">
        <v>0</v>
      </c>
      <c r="W58" s="65">
        <v>17</v>
      </c>
      <c r="X58" s="65">
        <v>18</v>
      </c>
      <c r="Y58" s="65">
        <v>0</v>
      </c>
      <c r="Z58" s="65">
        <v>0</v>
      </c>
      <c r="AA58" s="65">
        <v>0</v>
      </c>
      <c r="AB58" s="65">
        <v>0</v>
      </c>
      <c r="AC58" s="65">
        <v>0</v>
      </c>
      <c r="AD58" s="65">
        <v>0</v>
      </c>
      <c r="AE58" s="65">
        <v>0</v>
      </c>
      <c r="AF58" s="109"/>
      <c r="AG58" s="109"/>
      <c r="AH58" s="27"/>
      <c r="AI58" s="28" t="s">
        <v>72</v>
      </c>
      <c r="AJ58" s="29"/>
      <c r="AK58" s="85"/>
      <c r="AL58" s="36">
        <f t="shared" si="6"/>
        <v>0</v>
      </c>
      <c r="AM58" s="36">
        <f t="shared" si="7"/>
        <v>0</v>
      </c>
      <c r="AN58" s="85"/>
    </row>
    <row r="59" spans="2:40" ht="10.5">
      <c r="B59" s="109"/>
      <c r="C59" s="109"/>
      <c r="D59" s="27"/>
      <c r="E59" s="28" t="s">
        <v>73</v>
      </c>
      <c r="F59" s="29"/>
      <c r="G59" s="48">
        <f t="shared" si="2"/>
        <v>1044</v>
      </c>
      <c r="H59" s="47">
        <f t="shared" si="3"/>
        <v>1006</v>
      </c>
      <c r="I59" s="65">
        <v>5</v>
      </c>
      <c r="J59" s="65">
        <v>382</v>
      </c>
      <c r="K59" s="65">
        <v>0</v>
      </c>
      <c r="L59" s="65">
        <v>0</v>
      </c>
      <c r="M59" s="65">
        <v>0</v>
      </c>
      <c r="N59" s="65">
        <v>1</v>
      </c>
      <c r="O59" s="65">
        <v>366</v>
      </c>
      <c r="P59" s="65">
        <v>206</v>
      </c>
      <c r="Q59" s="65">
        <v>44</v>
      </c>
      <c r="R59" s="56">
        <v>2</v>
      </c>
      <c r="S59" s="18"/>
      <c r="T59" s="65">
        <v>0</v>
      </c>
      <c r="U59" s="65">
        <v>0</v>
      </c>
      <c r="V59" s="65">
        <v>0</v>
      </c>
      <c r="W59" s="65">
        <v>29</v>
      </c>
      <c r="X59" s="65">
        <v>9</v>
      </c>
      <c r="Y59" s="65">
        <v>0</v>
      </c>
      <c r="Z59" s="65">
        <v>0</v>
      </c>
      <c r="AA59" s="65">
        <v>0</v>
      </c>
      <c r="AB59" s="65">
        <v>0</v>
      </c>
      <c r="AC59" s="65">
        <v>0</v>
      </c>
      <c r="AD59" s="65">
        <v>0</v>
      </c>
      <c r="AE59" s="65">
        <v>0</v>
      </c>
      <c r="AF59" s="109"/>
      <c r="AG59" s="109"/>
      <c r="AH59" s="27"/>
      <c r="AI59" s="28" t="s">
        <v>73</v>
      </c>
      <c r="AJ59" s="29"/>
      <c r="AK59" s="85"/>
      <c r="AL59" s="36">
        <f t="shared" si="6"/>
        <v>0</v>
      </c>
      <c r="AM59" s="36">
        <f t="shared" si="7"/>
        <v>0</v>
      </c>
      <c r="AN59" s="85"/>
    </row>
    <row r="60" spans="2:40" ht="11.25" thickBot="1">
      <c r="B60" s="110"/>
      <c r="C60" s="110"/>
      <c r="D60" s="30"/>
      <c r="E60" s="31" t="s">
        <v>74</v>
      </c>
      <c r="F60" s="32"/>
      <c r="G60" s="66">
        <f t="shared" si="2"/>
        <v>734</v>
      </c>
      <c r="H60" s="67">
        <f t="shared" si="3"/>
        <v>729</v>
      </c>
      <c r="I60" s="68">
        <v>8</v>
      </c>
      <c r="J60" s="68">
        <v>249</v>
      </c>
      <c r="K60" s="68">
        <v>0</v>
      </c>
      <c r="L60" s="68">
        <v>0</v>
      </c>
      <c r="M60" s="68">
        <v>0</v>
      </c>
      <c r="N60" s="68">
        <v>0</v>
      </c>
      <c r="O60" s="68">
        <v>254</v>
      </c>
      <c r="P60" s="68">
        <v>191</v>
      </c>
      <c r="Q60" s="68">
        <v>26</v>
      </c>
      <c r="R60" s="69">
        <v>1</v>
      </c>
      <c r="S60" s="19"/>
      <c r="T60" s="68">
        <v>0</v>
      </c>
      <c r="U60" s="68">
        <v>0</v>
      </c>
      <c r="V60" s="68">
        <v>0</v>
      </c>
      <c r="W60" s="68">
        <v>4</v>
      </c>
      <c r="X60" s="68">
        <v>1</v>
      </c>
      <c r="Y60" s="68">
        <v>0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110"/>
      <c r="AG60" s="110"/>
      <c r="AH60" s="30"/>
      <c r="AI60" s="31" t="s">
        <v>74</v>
      </c>
      <c r="AJ60" s="32"/>
      <c r="AK60" s="85"/>
      <c r="AL60" s="36">
        <f t="shared" si="6"/>
        <v>0</v>
      </c>
      <c r="AM60" s="36">
        <f t="shared" si="7"/>
        <v>0</v>
      </c>
      <c r="AN60" s="85"/>
    </row>
    <row r="61" spans="7:31" ht="9">
      <c r="G61" s="5"/>
      <c r="H61" s="5"/>
      <c r="I61" s="5" t="s">
        <v>0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7:31" ht="2.25" customHeight="1"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7:31" ht="2.25" customHeight="1">
      <c r="G63" s="1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5:31" ht="9">
      <c r="E64" s="87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5:31" ht="9">
      <c r="E65" s="87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</row>
    <row r="66" spans="5:31" ht="9">
      <c r="E66" s="87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</row>
    <row r="67" spans="5:31" ht="9">
      <c r="E67" s="87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</row>
    <row r="68" spans="5:31" ht="9">
      <c r="E68" s="87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</row>
    <row r="69" spans="5:31" ht="9">
      <c r="E69" s="87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</row>
    <row r="70" spans="5:31" ht="9">
      <c r="E70" s="87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</row>
    <row r="71" spans="5:31" ht="9">
      <c r="E71" s="87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</row>
    <row r="72" spans="5:31" ht="9">
      <c r="E72" s="87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</row>
    <row r="73" spans="5:31" ht="9">
      <c r="E73" s="87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</row>
  </sheetData>
  <sheetProtection/>
  <mergeCells count="116">
    <mergeCell ref="AF55:AG60"/>
    <mergeCell ref="AH22:AI22"/>
    <mergeCell ref="P5:Q5"/>
    <mergeCell ref="AD4:AD6"/>
    <mergeCell ref="AA5:AA6"/>
    <mergeCell ref="AB5:AB6"/>
    <mergeCell ref="AC5:AC6"/>
    <mergeCell ref="AH23:AI23"/>
    <mergeCell ref="AH27:AI27"/>
    <mergeCell ref="AH28:AI28"/>
    <mergeCell ref="AG29:AI29"/>
    <mergeCell ref="AH45:AI45"/>
    <mergeCell ref="AH30:AI30"/>
    <mergeCell ref="AH31:AI31"/>
    <mergeCell ref="AG32:AI32"/>
    <mergeCell ref="AG33:AI33"/>
    <mergeCell ref="AH41:AI41"/>
    <mergeCell ref="AG42:AI42"/>
    <mergeCell ref="AH43:AI43"/>
    <mergeCell ref="AG34:AI34"/>
    <mergeCell ref="AF4:AJ6"/>
    <mergeCell ref="N5:N6"/>
    <mergeCell ref="O5:O6"/>
    <mergeCell ref="R5:R6"/>
    <mergeCell ref="T5:T6"/>
    <mergeCell ref="U5:U6"/>
    <mergeCell ref="V5:V6"/>
    <mergeCell ref="AB4:AC4"/>
    <mergeCell ref="Z4:AA4"/>
    <mergeCell ref="Z5:Z6"/>
    <mergeCell ref="I5:I6"/>
    <mergeCell ref="J5:J6"/>
    <mergeCell ref="H4:R4"/>
    <mergeCell ref="U4:W4"/>
    <mergeCell ref="X4:Y4"/>
    <mergeCell ref="K5:K6"/>
    <mergeCell ref="W5:W6"/>
    <mergeCell ref="X5:X6"/>
    <mergeCell ref="Y5:Y6"/>
    <mergeCell ref="L5:L6"/>
    <mergeCell ref="G4:G6"/>
    <mergeCell ref="H5:H6"/>
    <mergeCell ref="D16:E16"/>
    <mergeCell ref="D17:E17"/>
    <mergeCell ref="B4:F6"/>
    <mergeCell ref="B7:E7"/>
    <mergeCell ref="C8:E8"/>
    <mergeCell ref="D9:E9"/>
    <mergeCell ref="D18:E18"/>
    <mergeCell ref="C19:E19"/>
    <mergeCell ref="D10:E10"/>
    <mergeCell ref="D13:E13"/>
    <mergeCell ref="D14:E14"/>
    <mergeCell ref="D15:E15"/>
    <mergeCell ref="D43:E43"/>
    <mergeCell ref="D44:E44"/>
    <mergeCell ref="D20:E20"/>
    <mergeCell ref="D21:E21"/>
    <mergeCell ref="D22:E22"/>
    <mergeCell ref="D23:E23"/>
    <mergeCell ref="D27:E27"/>
    <mergeCell ref="D28:E28"/>
    <mergeCell ref="C29:E29"/>
    <mergeCell ref="D30:E30"/>
    <mergeCell ref="D38:E38"/>
    <mergeCell ref="D41:E41"/>
    <mergeCell ref="D31:E31"/>
    <mergeCell ref="C32:E32"/>
    <mergeCell ref="C33:E33"/>
    <mergeCell ref="C34:E34"/>
    <mergeCell ref="D35:E35"/>
    <mergeCell ref="D45:E45"/>
    <mergeCell ref="D53:E53"/>
    <mergeCell ref="D54:E54"/>
    <mergeCell ref="D46:E46"/>
    <mergeCell ref="D47:E47"/>
    <mergeCell ref="D49:E49"/>
    <mergeCell ref="D50:E50"/>
    <mergeCell ref="D51:E51"/>
    <mergeCell ref="D52:E52"/>
    <mergeCell ref="B55:C60"/>
    <mergeCell ref="AF7:AI7"/>
    <mergeCell ref="AG8:AI8"/>
    <mergeCell ref="AH9:AI9"/>
    <mergeCell ref="AH10:AI10"/>
    <mergeCell ref="AH13:AI13"/>
    <mergeCell ref="AH14:AI14"/>
    <mergeCell ref="AH15:AI15"/>
    <mergeCell ref="AH16:AI16"/>
    <mergeCell ref="AH17:AI17"/>
    <mergeCell ref="AH54:AI54"/>
    <mergeCell ref="AH46:AI46"/>
    <mergeCell ref="AH47:AI47"/>
    <mergeCell ref="AH49:AI49"/>
    <mergeCell ref="AH50:AI50"/>
    <mergeCell ref="AH53:AI53"/>
    <mergeCell ref="H2:Q2"/>
    <mergeCell ref="U2:AC2"/>
    <mergeCell ref="AH51:AI51"/>
    <mergeCell ref="AH52:AI52"/>
    <mergeCell ref="AH18:AI18"/>
    <mergeCell ref="AG19:AI19"/>
    <mergeCell ref="AH20:AI20"/>
    <mergeCell ref="AH21:AI21"/>
    <mergeCell ref="AE4:AE6"/>
    <mergeCell ref="M5:M6"/>
    <mergeCell ref="AG35:AI35"/>
    <mergeCell ref="D48:E48"/>
    <mergeCell ref="AH48:AI48"/>
    <mergeCell ref="AG36:AI36"/>
    <mergeCell ref="AG37:AI37"/>
    <mergeCell ref="AH38:AI38"/>
    <mergeCell ref="AH44:AI44"/>
    <mergeCell ref="C36:E36"/>
    <mergeCell ref="C37:E37"/>
    <mergeCell ref="C42:E4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2022-07-28T02:12:32Z</dcterms:created>
  <dcterms:modified xsi:type="dcterms:W3CDTF">2022-07-28T02:12:32Z</dcterms:modified>
  <cp:category/>
  <cp:version/>
  <cp:contentType/>
  <cp:contentStatus/>
</cp:coreProperties>
</file>