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76" yWindow="32767" windowWidth="7800" windowHeight="8280" tabRatio="718" activeTab="0"/>
  </bookViews>
  <sheets>
    <sheet name="Sheet1" sheetId="1" r:id="rId1"/>
  </sheets>
  <definedNames>
    <definedName name="\z">#REF!</definedName>
    <definedName name="Print_Area_MI">#REF!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T72" authorId="0">
      <text>
        <r>
          <rPr>
            <sz val="9"/>
            <rFont val="ＭＳ Ｐゴシック"/>
            <family val="3"/>
          </rPr>
          <t>（目）土地建物借料の支払計
画額は０円であり、割合が算
出できないため0.0％とした。</t>
        </r>
      </text>
    </comment>
  </commentList>
</comments>
</file>

<file path=xl/sharedStrings.xml><?xml version="1.0" encoding="utf-8"?>
<sst xmlns="http://schemas.openxmlformats.org/spreadsheetml/2006/main" count="163" uniqueCount="106">
  <si>
    <t>歳　　　　　出　　　　　予　　　　　算　　　　　額</t>
  </si>
  <si>
    <t>当初予算額</t>
  </si>
  <si>
    <t>補　　　　正　　　　額</t>
  </si>
  <si>
    <t>移替増減額</t>
  </si>
  <si>
    <t>計</t>
  </si>
  <si>
    <t>前年度繰越額</t>
  </si>
  <si>
    <t>職員基本給</t>
  </si>
  <si>
    <t>職員諸手当</t>
  </si>
  <si>
    <t>超過勤務手当</t>
  </si>
  <si>
    <t>委員手当</t>
  </si>
  <si>
    <t>非常勤職員手当</t>
  </si>
  <si>
    <t>休職者給与</t>
  </si>
  <si>
    <t>国際機関等派遣職員給与</t>
  </si>
  <si>
    <t>公務災害補償費</t>
  </si>
  <si>
    <t>退職手当</t>
  </si>
  <si>
    <t>諸謝金</t>
  </si>
  <si>
    <t>犯罪被害給付金</t>
  </si>
  <si>
    <t>報償費</t>
  </si>
  <si>
    <t>職員旅費</t>
  </si>
  <si>
    <t>活動旅費</t>
  </si>
  <si>
    <t>赴任旅費</t>
  </si>
  <si>
    <t>外国旅費</t>
  </si>
  <si>
    <t>外国留学旅費</t>
  </si>
  <si>
    <t>委員等旅費</t>
  </si>
  <si>
    <t>入校生旅費</t>
  </si>
  <si>
    <t>外国人招へい旅費</t>
  </si>
  <si>
    <t>政府開発援助外国人招へい旅費</t>
  </si>
  <si>
    <t>参考人等旅費</t>
  </si>
  <si>
    <t>庁費</t>
  </si>
  <si>
    <t>政府開発援助庁費</t>
  </si>
  <si>
    <t>国会図書館支部庁費</t>
  </si>
  <si>
    <t>情報処理業務庁費</t>
  </si>
  <si>
    <t>警察装備費</t>
  </si>
  <si>
    <t>車両購入費</t>
  </si>
  <si>
    <t>警察通信機器整備費</t>
  </si>
  <si>
    <t>警察通信維持費</t>
  </si>
  <si>
    <t>通信専用料</t>
  </si>
  <si>
    <t>警察電話専用料</t>
  </si>
  <si>
    <t>警察官被服費</t>
  </si>
  <si>
    <t>土地建物借料</t>
  </si>
  <si>
    <t>電子計算機等借料</t>
  </si>
  <si>
    <t>船舶借料</t>
  </si>
  <si>
    <t>招へい外国人滞在費</t>
  </si>
  <si>
    <t>政府開発援助招へい外国人滞在費</t>
  </si>
  <si>
    <t>捜査費</t>
  </si>
  <si>
    <t>各所修繕</t>
  </si>
  <si>
    <t>自動車重量税</t>
  </si>
  <si>
    <t>航空機購入費</t>
  </si>
  <si>
    <t>国家公務員共済組合負担金</t>
  </si>
  <si>
    <t>国有資産所在市町村交付金</t>
  </si>
  <si>
    <t>国際刑事警察会議等分担金</t>
  </si>
  <si>
    <t>交際費</t>
  </si>
  <si>
    <t>賠償償還及払戻金</t>
  </si>
  <si>
    <t>庁費</t>
  </si>
  <si>
    <t>船舶建造費</t>
  </si>
  <si>
    <t>科学警察研究所</t>
  </si>
  <si>
    <t>諸謝金</t>
  </si>
  <si>
    <t>試験研究旅費</t>
  </si>
  <si>
    <t>試験研究費</t>
  </si>
  <si>
    <t>皇宮警察本部</t>
  </si>
  <si>
    <t>警察庁施設費</t>
  </si>
  <si>
    <t>施設施工旅費</t>
  </si>
  <si>
    <t>施設施工庁費</t>
  </si>
  <si>
    <t>警察庁施設費</t>
  </si>
  <si>
    <t>通信施設整備費</t>
  </si>
  <si>
    <t>千葉県警察成田国際空港警備隊費補助金</t>
  </si>
  <si>
    <t>予備費
使用額</t>
  </si>
  <si>
    <t>流用等
増減額</t>
  </si>
  <si>
    <t>船舶購入費</t>
  </si>
  <si>
    <t>公共施設等維持管理運営費</t>
  </si>
  <si>
    <t>不動産購入費</t>
  </si>
  <si>
    <t>短時間勤務職員給与</t>
  </si>
  <si>
    <t>警察庁共通費</t>
  </si>
  <si>
    <t>生活安全警察費</t>
  </si>
  <si>
    <t>刑事警察費</t>
  </si>
  <si>
    <t>組織犯罪対策費</t>
  </si>
  <si>
    <t>交通警察費</t>
  </si>
  <si>
    <t>都道府県警察施設整備費補助金</t>
  </si>
  <si>
    <t>警備警察費</t>
  </si>
  <si>
    <t>犯罪被害給付費</t>
  </si>
  <si>
    <t>情報技術犯罪対策費</t>
  </si>
  <si>
    <t>警察活動基盤整備費</t>
  </si>
  <si>
    <t>校費</t>
  </si>
  <si>
    <t>都道府県警察費補助金</t>
  </si>
  <si>
    <t>換地清算金</t>
  </si>
  <si>
    <t>子ども手当</t>
  </si>
  <si>
    <t>警察共済組合特定健康診査・保健指導補助金</t>
  </si>
  <si>
    <t>都道府県警察施設災害復旧費補助金</t>
  </si>
  <si>
    <t>歳出予算現額</t>
  </si>
  <si>
    <t>支出済額
（累計）
（B）</t>
  </si>
  <si>
    <t>（Ｂ）／（Ａ）</t>
  </si>
  <si>
    <t>差引額
（Ａ）－（Ｂ）</t>
  </si>
  <si>
    <t>合計</t>
  </si>
  <si>
    <t>都道府県警察施設災害復旧費補助金</t>
  </si>
  <si>
    <t>（単位：千円）</t>
  </si>
  <si>
    <t>　※　支出額については千円未満を切り捨てて計算しているため、合計が一致しないことがある。</t>
  </si>
  <si>
    <t>　※　他省庁から予算の移替えを受けた経費を除いて計上している。</t>
  </si>
  <si>
    <t>　※　歳出予算現額、支払計画予定額については、四半期ごとに見直し、修正をしているため、年度当初の数値とは一致しない。</t>
  </si>
  <si>
    <t>支出済額（第２四半期）</t>
  </si>
  <si>
    <t>７月</t>
  </si>
  <si>
    <t>８月</t>
  </si>
  <si>
    <t>９月</t>
  </si>
  <si>
    <t xml:space="preserve">支払計画額
（第１四半期まで）
</t>
  </si>
  <si>
    <t xml:space="preserve">支払計画額
（第２四半期）
</t>
  </si>
  <si>
    <t>支払計画額
（累計）
（Ａ）</t>
  </si>
  <si>
    <t>平成23年度　警察庁予算支出状況（第２四半期）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</si>
</sst>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&quot;△ &quot;#,##0"/>
    <numFmt numFmtId="179" formatCode="0#"/>
    <numFmt numFmtId="180" formatCode="00#"/>
    <numFmt numFmtId="181" formatCode="#,##0.0_ "/>
  </numFmts>
  <fonts count="45">
    <font>
      <sz val="14"/>
      <name val="Terminal"/>
      <family val="0"/>
    </font>
    <font>
      <sz val="11"/>
      <color indexed="8"/>
      <name val="ＭＳ Ｐゴシック"/>
      <family val="3"/>
    </font>
    <font>
      <sz val="14"/>
      <name val="明朝"/>
      <family val="1"/>
    </font>
    <font>
      <sz val="7"/>
      <name val="Terminal"/>
      <family val="0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Terminal"/>
      <family val="0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b/>
      <sz val="12"/>
      <name val="Cambria"/>
      <family val="3"/>
    </font>
    <font>
      <b/>
      <sz val="8"/>
      <name val="Termin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7" fontId="6" fillId="0" borderId="0" xfId="60" applyNumberFormat="1" applyFont="1" applyFill="1" applyAlignment="1">
      <alignment horizontal="left" vertical="center"/>
      <protection/>
    </xf>
    <xf numFmtId="178" fontId="6" fillId="0" borderId="0" xfId="60" applyNumberFormat="1" applyFont="1" applyFill="1" applyAlignment="1">
      <alignment horizontal="left" vertical="center"/>
      <protection/>
    </xf>
    <xf numFmtId="177" fontId="6" fillId="0" borderId="0" xfId="48" applyNumberFormat="1" applyFont="1" applyFill="1" applyAlignment="1">
      <alignment vertical="center"/>
    </xf>
    <xf numFmtId="178" fontId="6" fillId="0" borderId="0" xfId="48" applyNumberFormat="1" applyFont="1" applyFill="1" applyAlignment="1">
      <alignment vertical="center"/>
    </xf>
    <xf numFmtId="177" fontId="6" fillId="0" borderId="0" xfId="48" applyNumberFormat="1" applyFont="1" applyFill="1" applyAlignment="1">
      <alignment horizontal="center" vertical="center"/>
    </xf>
    <xf numFmtId="177" fontId="6" fillId="0" borderId="0" xfId="60" applyNumberFormat="1" applyFont="1" applyFill="1" applyAlignment="1">
      <alignment vertical="center"/>
      <protection/>
    </xf>
    <xf numFmtId="177" fontId="6" fillId="0" borderId="10" xfId="48" applyNumberFormat="1" applyFont="1" applyFill="1" applyBorder="1" applyAlignment="1">
      <alignment vertical="center"/>
    </xf>
    <xf numFmtId="180" fontId="6" fillId="0" borderId="10" xfId="60" applyNumberFormat="1" applyFont="1" applyFill="1" applyBorder="1" applyAlignment="1">
      <alignment horizontal="center" vertical="center"/>
      <protection/>
    </xf>
    <xf numFmtId="177" fontId="6" fillId="0" borderId="10" xfId="48" applyNumberFormat="1" applyFont="1" applyFill="1" applyBorder="1" applyAlignment="1" applyProtection="1">
      <alignment horizontal="center" vertical="distributed"/>
      <protection locked="0"/>
    </xf>
    <xf numFmtId="177" fontId="6" fillId="0" borderId="10" xfId="60" applyNumberFormat="1" applyFont="1" applyFill="1" applyBorder="1" applyAlignment="1">
      <alignment vertical="center"/>
      <protection/>
    </xf>
    <xf numFmtId="177" fontId="6" fillId="0" borderId="10" xfId="60" applyNumberFormat="1" applyFont="1" applyFill="1" applyBorder="1" applyAlignment="1" applyProtection="1">
      <alignment vertical="center"/>
      <protection locked="0"/>
    </xf>
    <xf numFmtId="178" fontId="6" fillId="0" borderId="10" xfId="60" applyNumberFormat="1" applyFont="1" applyFill="1" applyBorder="1" applyAlignment="1" applyProtection="1">
      <alignment vertical="center"/>
      <protection locked="0"/>
    </xf>
    <xf numFmtId="177" fontId="6" fillId="0" borderId="10" xfId="48" applyNumberFormat="1" applyFont="1" applyFill="1" applyBorder="1" applyAlignment="1" applyProtection="1">
      <alignment vertical="center"/>
      <protection locked="0"/>
    </xf>
    <xf numFmtId="178" fontId="6" fillId="0" borderId="10" xfId="48" applyNumberFormat="1" applyFont="1" applyFill="1" applyBorder="1" applyAlignment="1" applyProtection="1">
      <alignment vertical="center"/>
      <protection locked="0"/>
    </xf>
    <xf numFmtId="177" fontId="6" fillId="12" borderId="10" xfId="60" applyNumberFormat="1" applyFont="1" applyFill="1" applyBorder="1" applyAlignment="1">
      <alignment vertical="center"/>
      <protection/>
    </xf>
    <xf numFmtId="178" fontId="6" fillId="12" borderId="10" xfId="60" applyNumberFormat="1" applyFont="1" applyFill="1" applyBorder="1" applyAlignment="1">
      <alignment vertical="center"/>
      <protection/>
    </xf>
    <xf numFmtId="176" fontId="6" fillId="12" borderId="10" xfId="60" applyNumberFormat="1" applyFont="1" applyFill="1" applyBorder="1" applyAlignment="1">
      <alignment vertical="center"/>
      <protection/>
    </xf>
    <xf numFmtId="177" fontId="6" fillId="12" borderId="10" xfId="48" applyNumberFormat="1" applyFont="1" applyFill="1" applyBorder="1" applyAlignment="1">
      <alignment vertical="center"/>
    </xf>
    <xf numFmtId="178" fontId="6" fillId="12" borderId="10" xfId="48" applyNumberFormat="1" applyFont="1" applyFill="1" applyBorder="1" applyAlignment="1">
      <alignment vertical="center"/>
    </xf>
    <xf numFmtId="177" fontId="6" fillId="12" borderId="10" xfId="60" applyNumberFormat="1" applyFont="1" applyFill="1" applyBorder="1" applyAlignment="1" applyProtection="1">
      <alignment vertical="center"/>
      <protection locked="0"/>
    </xf>
    <xf numFmtId="177" fontId="6" fillId="12" borderId="10" xfId="48" applyNumberFormat="1" applyFont="1" applyFill="1" applyBorder="1" applyAlignment="1" applyProtection="1">
      <alignment vertical="center"/>
      <protection locked="0"/>
    </xf>
    <xf numFmtId="179" fontId="6" fillId="0" borderId="0" xfId="60" applyNumberFormat="1" applyFont="1" applyFill="1" applyAlignment="1">
      <alignment vertical="center"/>
      <protection/>
    </xf>
    <xf numFmtId="181" fontId="42" fillId="12" borderId="10" xfId="0" applyNumberFormat="1" applyFont="1" applyFill="1" applyBorder="1" applyAlignment="1">
      <alignment vertical="center"/>
    </xf>
    <xf numFmtId="179" fontId="6" fillId="0" borderId="11" xfId="60" applyNumberFormat="1" applyFont="1" applyFill="1" applyBorder="1" applyAlignment="1">
      <alignment vertical="center"/>
      <protection/>
    </xf>
    <xf numFmtId="177" fontId="6" fillId="0" borderId="12" xfId="60" applyNumberFormat="1" applyFont="1" applyFill="1" applyBorder="1" applyAlignment="1">
      <alignment horizontal="left" vertical="center"/>
      <protection/>
    </xf>
    <xf numFmtId="176" fontId="42" fillId="0" borderId="10" xfId="0" applyNumberFormat="1" applyFont="1" applyBorder="1" applyAlignment="1">
      <alignment vertical="center"/>
    </xf>
    <xf numFmtId="181" fontId="42" fillId="0" borderId="10" xfId="0" applyNumberFormat="1" applyFont="1" applyBorder="1" applyAlignment="1">
      <alignment vertical="center"/>
    </xf>
    <xf numFmtId="177" fontId="6" fillId="0" borderId="12" xfId="60" applyNumberFormat="1" applyFont="1" applyFill="1" applyBorder="1" applyAlignment="1">
      <alignment horizontal="left" vertical="center" shrinkToFit="1"/>
      <protection/>
    </xf>
    <xf numFmtId="177" fontId="6" fillId="12" borderId="10" xfId="60" applyNumberFormat="1" applyFont="1" applyFill="1" applyBorder="1" applyAlignment="1">
      <alignment horizontal="left" vertical="center"/>
      <protection/>
    </xf>
    <xf numFmtId="177" fontId="6" fillId="0" borderId="0" xfId="60" applyNumberFormat="1" applyFont="1" applyFill="1" applyAlignment="1">
      <alignment vertical="center" wrapText="1"/>
      <protection/>
    </xf>
    <xf numFmtId="181" fontId="42" fillId="0" borderId="10" xfId="0" applyNumberFormat="1" applyFont="1" applyFill="1" applyBorder="1" applyAlignment="1">
      <alignment vertical="center"/>
    </xf>
    <xf numFmtId="176" fontId="42" fillId="12" borderId="1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176" fontId="42" fillId="0" borderId="10" xfId="0" applyNumberFormat="1" applyFont="1" applyFill="1" applyBorder="1" applyAlignment="1">
      <alignment vertical="center"/>
    </xf>
    <xf numFmtId="176" fontId="6" fillId="0" borderId="10" xfId="48" applyNumberFormat="1" applyFont="1" applyFill="1" applyBorder="1" applyAlignment="1">
      <alignment vertical="center"/>
    </xf>
    <xf numFmtId="179" fontId="6" fillId="12" borderId="10" xfId="60" applyNumberFormat="1" applyFont="1" applyFill="1" applyBorder="1" applyAlignment="1">
      <alignment vertical="center"/>
      <protection/>
    </xf>
    <xf numFmtId="177" fontId="6" fillId="0" borderId="10" xfId="48" applyNumberFormat="1" applyFont="1" applyFill="1" applyBorder="1" applyAlignment="1">
      <alignment horizontal="center" vertical="center"/>
    </xf>
    <xf numFmtId="179" fontId="6" fillId="12" borderId="10" xfId="60" applyNumberFormat="1" applyFont="1" applyFill="1" applyBorder="1" applyAlignment="1">
      <alignment vertical="center"/>
      <protection/>
    </xf>
    <xf numFmtId="177" fontId="6" fillId="12" borderId="10" xfId="60" applyNumberFormat="1" applyFont="1" applyFill="1" applyBorder="1" applyAlignment="1">
      <alignment horizontal="center" vertical="center"/>
      <protection/>
    </xf>
    <xf numFmtId="177" fontId="6" fillId="0" borderId="10" xfId="48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180" fontId="6" fillId="0" borderId="10" xfId="60" applyNumberFormat="1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center" vertical="center"/>
    </xf>
    <xf numFmtId="179" fontId="6" fillId="0" borderId="0" xfId="60" applyNumberFormat="1" applyFont="1" applyFill="1" applyBorder="1" applyAlignment="1" applyProtection="1">
      <alignment vertical="center"/>
      <protection locked="0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177" fontId="6" fillId="0" borderId="10" xfId="60" applyNumberFormat="1" applyFont="1" applyFill="1" applyBorder="1" applyAlignment="1">
      <alignment horizontal="center" vertical="center"/>
      <protection/>
    </xf>
    <xf numFmtId="177" fontId="6" fillId="0" borderId="10" xfId="48" applyNumberFormat="1" applyFont="1" applyFill="1" applyBorder="1" applyAlignment="1">
      <alignment horizontal="center" vertical="center" wrapText="1"/>
    </xf>
    <xf numFmtId="178" fontId="6" fillId="0" borderId="10" xfId="48" applyNumberFormat="1" applyFont="1" applyFill="1" applyBorder="1" applyAlignment="1">
      <alignment horizontal="center" vertical="center" wrapText="1"/>
    </xf>
    <xf numFmtId="177" fontId="6" fillId="0" borderId="10" xfId="48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次歳出決算（一般会計）目ご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6"/>
  <sheetViews>
    <sheetView tabSelected="1" zoomScalePageLayoutView="0" workbookViewId="0" topLeftCell="K1">
      <selection activeCell="P4" sqref="P4"/>
    </sheetView>
  </sheetViews>
  <sheetFormatPr defaultColWidth="9" defaultRowHeight="18"/>
  <cols>
    <col min="1" max="1" width="3.58203125" style="22" customWidth="1"/>
    <col min="2" max="2" width="37.58203125" style="1" customWidth="1"/>
    <col min="3" max="3" width="20.58203125" style="1" hidden="1" customWidth="1"/>
    <col min="4" max="4" width="15.58203125" style="1" hidden="1" customWidth="1"/>
    <col min="5" max="5" width="17.58203125" style="2" hidden="1" customWidth="1"/>
    <col min="6" max="6" width="18.58203125" style="1" hidden="1" customWidth="1"/>
    <col min="7" max="7" width="20.58203125" style="1" hidden="1" customWidth="1"/>
    <col min="8" max="8" width="18.58203125" style="3" hidden="1" customWidth="1"/>
    <col min="9" max="9" width="15.08203125" style="3" hidden="1" customWidth="1"/>
    <col min="10" max="10" width="17.16015625" style="4" hidden="1" customWidth="1"/>
    <col min="11" max="21" width="15.66015625" style="3" customWidth="1"/>
    <col min="22" max="22" width="16.66015625" style="6" customWidth="1"/>
    <col min="23" max="23" width="73.58203125" style="6" customWidth="1"/>
    <col min="24" max="16384" width="9" style="6" customWidth="1"/>
  </cols>
  <sheetData>
    <row r="1" spans="1:21" ht="14.25">
      <c r="A1" s="44" t="s">
        <v>105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14.25">
      <c r="A2" s="45"/>
      <c r="B2" s="45"/>
      <c r="U2" s="5" t="s">
        <v>94</v>
      </c>
    </row>
    <row r="3" spans="1:21" ht="24.75" customHeight="1">
      <c r="A3" s="46"/>
      <c r="B3" s="47"/>
      <c r="C3" s="50" t="s">
        <v>0</v>
      </c>
      <c r="D3" s="50"/>
      <c r="E3" s="50"/>
      <c r="F3" s="50"/>
      <c r="G3" s="50"/>
      <c r="H3" s="7"/>
      <c r="I3" s="51" t="s">
        <v>66</v>
      </c>
      <c r="J3" s="52" t="s">
        <v>67</v>
      </c>
      <c r="K3" s="53" t="s">
        <v>88</v>
      </c>
      <c r="L3" s="53" t="s">
        <v>102</v>
      </c>
      <c r="M3" s="53" t="s">
        <v>103</v>
      </c>
      <c r="N3" s="53" t="s">
        <v>104</v>
      </c>
      <c r="O3" s="40" t="s">
        <v>98</v>
      </c>
      <c r="P3" s="40"/>
      <c r="Q3" s="40"/>
      <c r="R3" s="40"/>
      <c r="S3" s="41" t="s">
        <v>89</v>
      </c>
      <c r="T3" s="41" t="s">
        <v>90</v>
      </c>
      <c r="U3" s="41" t="s">
        <v>91</v>
      </c>
    </row>
    <row r="4" spans="1:21" ht="24.75" customHeight="1">
      <c r="A4" s="48"/>
      <c r="B4" s="49"/>
      <c r="C4" s="8" t="s">
        <v>1</v>
      </c>
      <c r="D4" s="43" t="s">
        <v>2</v>
      </c>
      <c r="E4" s="43"/>
      <c r="F4" s="8" t="s">
        <v>3</v>
      </c>
      <c r="G4" s="8" t="s">
        <v>4</v>
      </c>
      <c r="H4" s="37" t="s">
        <v>5</v>
      </c>
      <c r="I4" s="51"/>
      <c r="J4" s="52"/>
      <c r="K4" s="53"/>
      <c r="L4" s="53"/>
      <c r="M4" s="53"/>
      <c r="N4" s="53"/>
      <c r="O4" s="9" t="s">
        <v>99</v>
      </c>
      <c r="P4" s="9" t="s">
        <v>100</v>
      </c>
      <c r="Q4" s="9" t="s">
        <v>101</v>
      </c>
      <c r="R4" s="37" t="s">
        <v>4</v>
      </c>
      <c r="S4" s="42"/>
      <c r="T4" s="42"/>
      <c r="U4" s="42"/>
    </row>
    <row r="5" spans="1:21" ht="24.75" customHeight="1">
      <c r="A5" s="38" t="s">
        <v>72</v>
      </c>
      <c r="B5" s="38"/>
      <c r="C5" s="15">
        <f>SUM(C6:C42)</f>
        <v>89368947000</v>
      </c>
      <c r="D5" s="15">
        <f aca="true" t="shared" si="0" ref="D5:J5">SUM(D6:D42)</f>
        <v>903600000</v>
      </c>
      <c r="E5" s="16">
        <f t="shared" si="0"/>
        <v>-557498000</v>
      </c>
      <c r="F5" s="17">
        <f t="shared" si="0"/>
        <v>0</v>
      </c>
      <c r="G5" s="15">
        <f>SUM(G6:G42)</f>
        <v>89715049000</v>
      </c>
      <c r="H5" s="18">
        <f t="shared" si="0"/>
        <v>16414881</v>
      </c>
      <c r="I5" s="18">
        <f t="shared" si="0"/>
        <v>0</v>
      </c>
      <c r="J5" s="19">
        <f t="shared" si="0"/>
        <v>0</v>
      </c>
      <c r="K5" s="18">
        <v>89731464</v>
      </c>
      <c r="L5" s="18">
        <v>24918472</v>
      </c>
      <c r="M5" s="18">
        <v>16690328</v>
      </c>
      <c r="N5" s="18">
        <v>41608800</v>
      </c>
      <c r="O5" s="32">
        <v>7129520</v>
      </c>
      <c r="P5" s="32">
        <v>4638190</v>
      </c>
      <c r="Q5" s="32">
        <v>4979493</v>
      </c>
      <c r="R5" s="32">
        <v>16747204</v>
      </c>
      <c r="S5" s="32">
        <v>39296121</v>
      </c>
      <c r="T5" s="23">
        <v>94.4418512430063</v>
      </c>
      <c r="U5" s="18">
        <v>2312679</v>
      </c>
    </row>
    <row r="6" spans="1:21" ht="24.75" customHeight="1">
      <c r="A6" s="24"/>
      <c r="B6" s="25" t="s">
        <v>6</v>
      </c>
      <c r="C6" s="11">
        <v>34866990000</v>
      </c>
      <c r="D6" s="11"/>
      <c r="E6" s="12"/>
      <c r="F6" s="11"/>
      <c r="G6" s="10">
        <f aca="true" t="shared" si="1" ref="G6:G42">SUM(C6:F6)</f>
        <v>34866990000</v>
      </c>
      <c r="H6" s="13"/>
      <c r="I6" s="13"/>
      <c r="J6" s="14"/>
      <c r="K6" s="26">
        <v>34866990</v>
      </c>
      <c r="L6" s="26">
        <v>8683653</v>
      </c>
      <c r="M6" s="34">
        <v>8716054</v>
      </c>
      <c r="N6" s="34">
        <v>17399707</v>
      </c>
      <c r="O6" s="34">
        <v>2896202</v>
      </c>
      <c r="P6" s="34">
        <v>2911204</v>
      </c>
      <c r="Q6" s="34">
        <v>2911926</v>
      </c>
      <c r="R6" s="26">
        <v>8719333</v>
      </c>
      <c r="S6" s="26">
        <v>17346451</v>
      </c>
      <c r="T6" s="27">
        <v>99.69392588047603</v>
      </c>
      <c r="U6" s="7">
        <v>53256</v>
      </c>
    </row>
    <row r="7" spans="1:21" ht="24.75" customHeight="1">
      <c r="A7" s="24"/>
      <c r="B7" s="25" t="s">
        <v>7</v>
      </c>
      <c r="C7" s="11">
        <v>16484941000</v>
      </c>
      <c r="D7" s="11"/>
      <c r="E7" s="12"/>
      <c r="F7" s="11"/>
      <c r="G7" s="10">
        <f t="shared" si="1"/>
        <v>16484941000</v>
      </c>
      <c r="H7" s="13"/>
      <c r="I7" s="13"/>
      <c r="J7" s="12"/>
      <c r="K7" s="26">
        <v>16484941</v>
      </c>
      <c r="L7" s="26">
        <v>7180947</v>
      </c>
      <c r="M7" s="34">
        <v>894239</v>
      </c>
      <c r="N7" s="34">
        <v>8075186</v>
      </c>
      <c r="O7" s="34">
        <v>297924</v>
      </c>
      <c r="P7" s="34">
        <v>312312</v>
      </c>
      <c r="Q7" s="34">
        <v>318840</v>
      </c>
      <c r="R7" s="26">
        <v>929078</v>
      </c>
      <c r="S7" s="26">
        <v>8010720</v>
      </c>
      <c r="T7" s="27">
        <v>99.20167783132177</v>
      </c>
      <c r="U7" s="7">
        <v>64466</v>
      </c>
    </row>
    <row r="8" spans="1:21" ht="24.75" customHeight="1">
      <c r="A8" s="24"/>
      <c r="B8" s="25" t="s">
        <v>8</v>
      </c>
      <c r="C8" s="11">
        <v>3427377000</v>
      </c>
      <c r="D8" s="11"/>
      <c r="E8" s="12"/>
      <c r="F8" s="11"/>
      <c r="G8" s="10">
        <f t="shared" si="1"/>
        <v>3427377000</v>
      </c>
      <c r="H8" s="13"/>
      <c r="I8" s="13"/>
      <c r="J8" s="12"/>
      <c r="K8" s="26">
        <v>3427377</v>
      </c>
      <c r="L8" s="26">
        <v>571230</v>
      </c>
      <c r="M8" s="34">
        <v>864709</v>
      </c>
      <c r="N8" s="34">
        <v>1435939</v>
      </c>
      <c r="O8" s="34">
        <v>290251</v>
      </c>
      <c r="P8" s="34">
        <v>269431</v>
      </c>
      <c r="Q8" s="34">
        <v>252527</v>
      </c>
      <c r="R8" s="26">
        <v>812210</v>
      </c>
      <c r="S8" s="26">
        <v>1358885</v>
      </c>
      <c r="T8" s="27">
        <v>94.6338946153005</v>
      </c>
      <c r="U8" s="7">
        <v>77054</v>
      </c>
    </row>
    <row r="9" spans="1:21" ht="24.75" customHeight="1">
      <c r="A9" s="24"/>
      <c r="B9" s="25" t="s">
        <v>9</v>
      </c>
      <c r="C9" s="11">
        <v>34446000</v>
      </c>
      <c r="D9" s="11"/>
      <c r="E9" s="12"/>
      <c r="F9" s="11"/>
      <c r="G9" s="10">
        <f t="shared" si="1"/>
        <v>34446000</v>
      </c>
      <c r="H9" s="13"/>
      <c r="I9" s="13"/>
      <c r="J9" s="12"/>
      <c r="K9" s="26">
        <v>34446</v>
      </c>
      <c r="L9" s="26">
        <v>8733</v>
      </c>
      <c r="M9" s="34">
        <v>8603</v>
      </c>
      <c r="N9" s="34">
        <v>17336</v>
      </c>
      <c r="O9" s="34">
        <v>3831</v>
      </c>
      <c r="P9" s="34">
        <v>2856</v>
      </c>
      <c r="Q9" s="34">
        <v>1692</v>
      </c>
      <c r="R9" s="26">
        <v>8380</v>
      </c>
      <c r="S9" s="26">
        <v>12753</v>
      </c>
      <c r="T9" s="27">
        <v>73.56368251038302</v>
      </c>
      <c r="U9" s="7">
        <v>4583</v>
      </c>
    </row>
    <row r="10" spans="1:21" ht="24.75" customHeight="1">
      <c r="A10" s="24"/>
      <c r="B10" s="25" t="s">
        <v>10</v>
      </c>
      <c r="C10" s="11">
        <v>524428000</v>
      </c>
      <c r="D10" s="11"/>
      <c r="E10" s="12"/>
      <c r="F10" s="11"/>
      <c r="G10" s="10">
        <f t="shared" si="1"/>
        <v>524428000</v>
      </c>
      <c r="H10" s="13"/>
      <c r="I10" s="13"/>
      <c r="J10" s="14"/>
      <c r="K10" s="26">
        <v>524428</v>
      </c>
      <c r="L10" s="26">
        <v>123909</v>
      </c>
      <c r="M10" s="34">
        <v>114200</v>
      </c>
      <c r="N10" s="34">
        <v>238109</v>
      </c>
      <c r="O10" s="34">
        <v>39282</v>
      </c>
      <c r="P10" s="34">
        <v>38953</v>
      </c>
      <c r="Q10" s="34">
        <v>39183</v>
      </c>
      <c r="R10" s="26">
        <v>117418</v>
      </c>
      <c r="S10" s="26">
        <v>194873</v>
      </c>
      <c r="T10" s="27">
        <v>81.84192953647279</v>
      </c>
      <c r="U10" s="7">
        <v>43236</v>
      </c>
    </row>
    <row r="11" spans="1:21" ht="24.75" customHeight="1">
      <c r="A11" s="24"/>
      <c r="B11" s="25" t="s">
        <v>11</v>
      </c>
      <c r="C11" s="11">
        <v>119976000</v>
      </c>
      <c r="D11" s="11"/>
      <c r="E11" s="12"/>
      <c r="F11" s="11"/>
      <c r="G11" s="10">
        <f t="shared" si="1"/>
        <v>119976000</v>
      </c>
      <c r="H11" s="13"/>
      <c r="I11" s="13"/>
      <c r="J11" s="14"/>
      <c r="K11" s="26">
        <v>119976</v>
      </c>
      <c r="L11" s="26">
        <v>27175</v>
      </c>
      <c r="M11" s="34">
        <v>28738</v>
      </c>
      <c r="N11" s="34">
        <v>55913</v>
      </c>
      <c r="O11" s="34">
        <v>7137</v>
      </c>
      <c r="P11" s="34">
        <v>6779</v>
      </c>
      <c r="Q11" s="34">
        <v>6834</v>
      </c>
      <c r="R11" s="26">
        <v>20751</v>
      </c>
      <c r="S11" s="26">
        <v>47926</v>
      </c>
      <c r="T11" s="27">
        <v>85.71530771019262</v>
      </c>
      <c r="U11" s="7">
        <v>7987</v>
      </c>
    </row>
    <row r="12" spans="1:21" ht="24.75" customHeight="1">
      <c r="A12" s="24"/>
      <c r="B12" s="25" t="s">
        <v>12</v>
      </c>
      <c r="C12" s="11">
        <v>118782000</v>
      </c>
      <c r="D12" s="11"/>
      <c r="E12" s="12"/>
      <c r="F12" s="11"/>
      <c r="G12" s="10">
        <f t="shared" si="1"/>
        <v>118782000</v>
      </c>
      <c r="H12" s="13"/>
      <c r="I12" s="13"/>
      <c r="J12" s="14"/>
      <c r="K12" s="26">
        <v>118782</v>
      </c>
      <c r="L12" s="26">
        <v>32381</v>
      </c>
      <c r="M12" s="34">
        <v>20106</v>
      </c>
      <c r="N12" s="34">
        <v>52487</v>
      </c>
      <c r="O12" s="34">
        <v>8468</v>
      </c>
      <c r="P12" s="34">
        <v>7138</v>
      </c>
      <c r="Q12" s="34">
        <v>7091</v>
      </c>
      <c r="R12" s="26">
        <v>22698</v>
      </c>
      <c r="S12" s="26">
        <v>51922</v>
      </c>
      <c r="T12" s="27">
        <v>98.92354297254559</v>
      </c>
      <c r="U12" s="7">
        <v>565</v>
      </c>
    </row>
    <row r="13" spans="1:21" ht="24.75" customHeight="1">
      <c r="A13" s="24"/>
      <c r="B13" s="25" t="s">
        <v>71</v>
      </c>
      <c r="C13" s="11">
        <v>168390000</v>
      </c>
      <c r="D13" s="11"/>
      <c r="E13" s="12"/>
      <c r="F13" s="11"/>
      <c r="G13" s="10">
        <f t="shared" si="1"/>
        <v>168390000</v>
      </c>
      <c r="H13" s="13"/>
      <c r="I13" s="13"/>
      <c r="J13" s="14"/>
      <c r="K13" s="26">
        <v>168390</v>
      </c>
      <c r="L13" s="26">
        <v>23709</v>
      </c>
      <c r="M13" s="34">
        <v>13919</v>
      </c>
      <c r="N13" s="34">
        <v>37628</v>
      </c>
      <c r="O13" s="34">
        <v>5159</v>
      </c>
      <c r="P13" s="34">
        <v>5153</v>
      </c>
      <c r="Q13" s="34">
        <v>5001</v>
      </c>
      <c r="R13" s="26">
        <v>15315</v>
      </c>
      <c r="S13" s="26">
        <v>36211</v>
      </c>
      <c r="T13" s="27">
        <v>96.23418730732433</v>
      </c>
      <c r="U13" s="7">
        <v>1417</v>
      </c>
    </row>
    <row r="14" spans="1:21" ht="24.75" customHeight="1">
      <c r="A14" s="24"/>
      <c r="B14" s="25" t="s">
        <v>13</v>
      </c>
      <c r="C14" s="11">
        <v>152051000</v>
      </c>
      <c r="D14" s="11"/>
      <c r="E14" s="12"/>
      <c r="F14" s="11"/>
      <c r="G14" s="10">
        <f t="shared" si="1"/>
        <v>152051000</v>
      </c>
      <c r="H14" s="13"/>
      <c r="I14" s="13"/>
      <c r="J14" s="14"/>
      <c r="K14" s="26">
        <v>152051</v>
      </c>
      <c r="L14" s="26">
        <v>35669</v>
      </c>
      <c r="M14" s="34">
        <v>34565</v>
      </c>
      <c r="N14" s="34">
        <v>70234</v>
      </c>
      <c r="O14" s="34">
        <v>1297</v>
      </c>
      <c r="P14" s="34">
        <v>15643</v>
      </c>
      <c r="Q14" s="34">
        <v>1141</v>
      </c>
      <c r="R14" s="26">
        <v>18083</v>
      </c>
      <c r="S14" s="26">
        <v>52361</v>
      </c>
      <c r="T14" s="27">
        <v>74.55221117977048</v>
      </c>
      <c r="U14" s="7">
        <v>17873</v>
      </c>
    </row>
    <row r="15" spans="1:21" ht="24.75" customHeight="1">
      <c r="A15" s="24"/>
      <c r="B15" s="25" t="s">
        <v>14</v>
      </c>
      <c r="C15" s="11">
        <v>10288055000</v>
      </c>
      <c r="D15" s="11"/>
      <c r="E15" s="12"/>
      <c r="F15" s="11"/>
      <c r="G15" s="10">
        <f t="shared" si="1"/>
        <v>10288055000</v>
      </c>
      <c r="H15" s="13"/>
      <c r="I15" s="13"/>
      <c r="J15" s="14"/>
      <c r="K15" s="26">
        <v>10288055</v>
      </c>
      <c r="L15" s="26">
        <v>101751</v>
      </c>
      <c r="M15" s="34">
        <v>1032283</v>
      </c>
      <c r="N15" s="34">
        <v>1134034</v>
      </c>
      <c r="O15" s="34">
        <v>35747</v>
      </c>
      <c r="P15" s="34">
        <v>189328</v>
      </c>
      <c r="Q15" s="34">
        <v>520470</v>
      </c>
      <c r="R15" s="26">
        <v>745546</v>
      </c>
      <c r="S15" s="26">
        <v>845032</v>
      </c>
      <c r="T15" s="27">
        <v>74.51557889798718</v>
      </c>
      <c r="U15" s="7">
        <v>289002</v>
      </c>
    </row>
    <row r="16" spans="1:21" ht="24.75" customHeight="1">
      <c r="A16" s="24"/>
      <c r="B16" s="25" t="s">
        <v>85</v>
      </c>
      <c r="C16" s="11">
        <v>739501000</v>
      </c>
      <c r="D16" s="11"/>
      <c r="E16" s="12">
        <v>-53725000</v>
      </c>
      <c r="F16" s="11"/>
      <c r="G16" s="10">
        <f t="shared" si="1"/>
        <v>685776000</v>
      </c>
      <c r="H16" s="13"/>
      <c r="I16" s="13"/>
      <c r="J16" s="14"/>
      <c r="K16" s="26">
        <v>685776</v>
      </c>
      <c r="L16" s="26">
        <v>223847</v>
      </c>
      <c r="M16" s="34">
        <v>220623</v>
      </c>
      <c r="N16" s="34">
        <v>444470</v>
      </c>
      <c r="O16" s="34">
        <v>-52</v>
      </c>
      <c r="P16" s="34">
        <v>0</v>
      </c>
      <c r="Q16" s="34">
        <v>0</v>
      </c>
      <c r="R16" s="26">
        <v>-52</v>
      </c>
      <c r="S16" s="26">
        <v>221832</v>
      </c>
      <c r="T16" s="27">
        <v>49.90933021351272</v>
      </c>
      <c r="U16" s="7">
        <v>222638</v>
      </c>
    </row>
    <row r="17" spans="1:21" ht="24.75" customHeight="1">
      <c r="A17" s="24"/>
      <c r="B17" s="25" t="s">
        <v>15</v>
      </c>
      <c r="C17" s="11">
        <v>7614000</v>
      </c>
      <c r="D17" s="11"/>
      <c r="E17" s="12"/>
      <c r="F17" s="11"/>
      <c r="G17" s="10">
        <f t="shared" si="1"/>
        <v>7614000</v>
      </c>
      <c r="H17" s="13"/>
      <c r="I17" s="13"/>
      <c r="J17" s="14"/>
      <c r="K17" s="26">
        <v>7614</v>
      </c>
      <c r="L17" s="26">
        <v>2172</v>
      </c>
      <c r="M17" s="34">
        <v>2168</v>
      </c>
      <c r="N17" s="34">
        <v>4340</v>
      </c>
      <c r="O17" s="34">
        <v>248</v>
      </c>
      <c r="P17" s="34">
        <v>337</v>
      </c>
      <c r="Q17" s="34">
        <v>663</v>
      </c>
      <c r="R17" s="26">
        <v>1249</v>
      </c>
      <c r="S17" s="26">
        <v>1679</v>
      </c>
      <c r="T17" s="27">
        <v>38.68663594470046</v>
      </c>
      <c r="U17" s="7">
        <v>2661</v>
      </c>
    </row>
    <row r="18" spans="1:21" ht="24.75" customHeight="1">
      <c r="A18" s="24"/>
      <c r="B18" s="25" t="s">
        <v>17</v>
      </c>
      <c r="C18" s="11">
        <v>144505000</v>
      </c>
      <c r="D18" s="11">
        <v>903600000</v>
      </c>
      <c r="E18" s="12"/>
      <c r="F18" s="11"/>
      <c r="G18" s="10">
        <f t="shared" si="1"/>
        <v>1048105000</v>
      </c>
      <c r="H18" s="13"/>
      <c r="I18" s="13"/>
      <c r="J18" s="14"/>
      <c r="K18" s="26">
        <v>1048105</v>
      </c>
      <c r="L18" s="26">
        <v>742023</v>
      </c>
      <c r="M18" s="34">
        <v>218700</v>
      </c>
      <c r="N18" s="34">
        <v>960723</v>
      </c>
      <c r="O18" s="34">
        <v>602316</v>
      </c>
      <c r="P18" s="34">
        <v>120692</v>
      </c>
      <c r="Q18" s="34">
        <v>124720</v>
      </c>
      <c r="R18" s="26">
        <v>847730</v>
      </c>
      <c r="S18" s="26">
        <v>883543</v>
      </c>
      <c r="T18" s="27">
        <v>91.96646692126659</v>
      </c>
      <c r="U18" s="7">
        <v>77180</v>
      </c>
    </row>
    <row r="19" spans="1:21" ht="24.75" customHeight="1">
      <c r="A19" s="24"/>
      <c r="B19" s="25" t="s">
        <v>18</v>
      </c>
      <c r="C19" s="11">
        <v>274837000</v>
      </c>
      <c r="D19" s="11"/>
      <c r="E19" s="12"/>
      <c r="F19" s="11"/>
      <c r="G19" s="10">
        <f t="shared" si="1"/>
        <v>274837000</v>
      </c>
      <c r="H19" s="13"/>
      <c r="I19" s="13"/>
      <c r="J19" s="14"/>
      <c r="K19" s="26">
        <v>274837</v>
      </c>
      <c r="L19" s="26">
        <v>100655</v>
      </c>
      <c r="M19" s="34">
        <v>62516</v>
      </c>
      <c r="N19" s="34">
        <v>163171</v>
      </c>
      <c r="O19" s="34">
        <v>20705</v>
      </c>
      <c r="P19" s="34">
        <v>13095</v>
      </c>
      <c r="Q19" s="34">
        <v>12782</v>
      </c>
      <c r="R19" s="26">
        <v>46583</v>
      </c>
      <c r="S19" s="26">
        <v>85790</v>
      </c>
      <c r="T19" s="27">
        <v>52.576744642123906</v>
      </c>
      <c r="U19" s="7">
        <v>77381</v>
      </c>
    </row>
    <row r="20" spans="1:21" ht="24.75" customHeight="1">
      <c r="A20" s="24"/>
      <c r="B20" s="25" t="s">
        <v>20</v>
      </c>
      <c r="C20" s="11">
        <v>251610000</v>
      </c>
      <c r="D20" s="11"/>
      <c r="E20" s="12"/>
      <c r="F20" s="11"/>
      <c r="G20" s="10">
        <f t="shared" si="1"/>
        <v>251610000</v>
      </c>
      <c r="H20" s="13"/>
      <c r="I20" s="13"/>
      <c r="J20" s="14"/>
      <c r="K20" s="26">
        <v>251610</v>
      </c>
      <c r="L20" s="26">
        <v>130289</v>
      </c>
      <c r="M20" s="34">
        <v>7992</v>
      </c>
      <c r="N20" s="34">
        <v>138281</v>
      </c>
      <c r="O20" s="34">
        <v>30032</v>
      </c>
      <c r="P20" s="34">
        <v>7107</v>
      </c>
      <c r="Q20" s="34">
        <v>1442</v>
      </c>
      <c r="R20" s="26">
        <v>38582</v>
      </c>
      <c r="S20" s="26">
        <v>134968</v>
      </c>
      <c r="T20" s="27">
        <v>97.60415386061715</v>
      </c>
      <c r="U20" s="7">
        <v>3313</v>
      </c>
    </row>
    <row r="21" spans="1:21" ht="24.75" customHeight="1">
      <c r="A21" s="24"/>
      <c r="B21" s="25" t="s">
        <v>21</v>
      </c>
      <c r="C21" s="11">
        <v>0</v>
      </c>
      <c r="D21" s="11"/>
      <c r="E21" s="12"/>
      <c r="F21" s="11"/>
      <c r="G21" s="10">
        <f t="shared" si="1"/>
        <v>0</v>
      </c>
      <c r="H21" s="13"/>
      <c r="I21" s="13"/>
      <c r="J21" s="14"/>
      <c r="K21" s="26">
        <v>0</v>
      </c>
      <c r="L21" s="26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26">
        <v>0</v>
      </c>
      <c r="S21" s="26">
        <v>0</v>
      </c>
      <c r="T21" s="27">
        <v>0</v>
      </c>
      <c r="U21" s="7">
        <v>0</v>
      </c>
    </row>
    <row r="22" spans="1:21" ht="24.75" customHeight="1">
      <c r="A22" s="24"/>
      <c r="B22" s="25" t="s">
        <v>22</v>
      </c>
      <c r="C22" s="11">
        <v>49554000</v>
      </c>
      <c r="D22" s="11"/>
      <c r="E22" s="12"/>
      <c r="F22" s="11"/>
      <c r="G22" s="10">
        <f t="shared" si="1"/>
        <v>49554000</v>
      </c>
      <c r="H22" s="13"/>
      <c r="I22" s="13"/>
      <c r="J22" s="14"/>
      <c r="K22" s="26">
        <v>49554</v>
      </c>
      <c r="L22" s="26">
        <v>49554</v>
      </c>
      <c r="M22" s="34">
        <v>0</v>
      </c>
      <c r="N22" s="34">
        <v>49554</v>
      </c>
      <c r="O22" s="34">
        <v>15195</v>
      </c>
      <c r="P22" s="34">
        <v>4067</v>
      </c>
      <c r="Q22" s="34">
        <v>3881</v>
      </c>
      <c r="R22" s="26">
        <v>23144</v>
      </c>
      <c r="S22" s="26">
        <v>40712</v>
      </c>
      <c r="T22" s="27">
        <v>82.15683900391491</v>
      </c>
      <c r="U22" s="7">
        <v>8842</v>
      </c>
    </row>
    <row r="23" spans="1:21" ht="24.75" customHeight="1">
      <c r="A23" s="24"/>
      <c r="B23" s="25" t="s">
        <v>23</v>
      </c>
      <c r="C23" s="11">
        <v>1924000</v>
      </c>
      <c r="D23" s="11"/>
      <c r="E23" s="12"/>
      <c r="F23" s="11"/>
      <c r="G23" s="10">
        <f t="shared" si="1"/>
        <v>1924000</v>
      </c>
      <c r="H23" s="13"/>
      <c r="I23" s="13"/>
      <c r="J23" s="14"/>
      <c r="K23" s="26">
        <v>1924</v>
      </c>
      <c r="L23" s="26">
        <v>589</v>
      </c>
      <c r="M23" s="34">
        <v>412</v>
      </c>
      <c r="N23" s="34">
        <v>1001</v>
      </c>
      <c r="O23" s="34">
        <v>1</v>
      </c>
      <c r="P23" s="34">
        <v>55</v>
      </c>
      <c r="Q23" s="34">
        <v>6</v>
      </c>
      <c r="R23" s="26">
        <v>62</v>
      </c>
      <c r="S23" s="26">
        <v>123</v>
      </c>
      <c r="T23" s="27">
        <v>12.287712287712289</v>
      </c>
      <c r="U23" s="7">
        <v>878</v>
      </c>
    </row>
    <row r="24" spans="1:21" ht="24.75" customHeight="1">
      <c r="A24" s="24"/>
      <c r="B24" s="25" t="s">
        <v>25</v>
      </c>
      <c r="C24" s="11">
        <v>26338000</v>
      </c>
      <c r="D24" s="11"/>
      <c r="E24" s="12"/>
      <c r="F24" s="11"/>
      <c r="G24" s="10">
        <f t="shared" si="1"/>
        <v>26338000</v>
      </c>
      <c r="H24" s="13"/>
      <c r="I24" s="13"/>
      <c r="J24" s="14"/>
      <c r="K24" s="26">
        <v>26338</v>
      </c>
      <c r="L24" s="26">
        <v>9137</v>
      </c>
      <c r="M24" s="34">
        <v>2604</v>
      </c>
      <c r="N24" s="34">
        <v>11741</v>
      </c>
      <c r="O24" s="34">
        <v>0</v>
      </c>
      <c r="P24" s="34">
        <v>0</v>
      </c>
      <c r="Q24" s="34">
        <v>862</v>
      </c>
      <c r="R24" s="26">
        <v>862</v>
      </c>
      <c r="S24" s="26">
        <v>862</v>
      </c>
      <c r="T24" s="27">
        <v>7.341793714334384</v>
      </c>
      <c r="U24" s="7">
        <v>10879</v>
      </c>
    </row>
    <row r="25" spans="1:21" ht="24.75" customHeight="1">
      <c r="A25" s="24"/>
      <c r="B25" s="25" t="s">
        <v>26</v>
      </c>
      <c r="C25" s="11">
        <v>5254000</v>
      </c>
      <c r="D25" s="11"/>
      <c r="E25" s="12"/>
      <c r="F25" s="11"/>
      <c r="G25" s="10">
        <f t="shared" si="1"/>
        <v>5254000</v>
      </c>
      <c r="H25" s="13"/>
      <c r="I25" s="13"/>
      <c r="J25" s="14"/>
      <c r="K25" s="26">
        <v>5254</v>
      </c>
      <c r="L25" s="26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26">
        <v>0</v>
      </c>
      <c r="S25" s="26">
        <v>0</v>
      </c>
      <c r="T25" s="27">
        <v>0</v>
      </c>
      <c r="U25" s="7">
        <v>0</v>
      </c>
    </row>
    <row r="26" spans="1:21" ht="24.75" customHeight="1">
      <c r="A26" s="24"/>
      <c r="B26" s="25" t="s">
        <v>27</v>
      </c>
      <c r="C26" s="11">
        <v>42000</v>
      </c>
      <c r="D26" s="11"/>
      <c r="E26" s="12"/>
      <c r="F26" s="11"/>
      <c r="G26" s="10">
        <f t="shared" si="1"/>
        <v>42000</v>
      </c>
      <c r="H26" s="13"/>
      <c r="I26" s="13"/>
      <c r="J26" s="14"/>
      <c r="K26" s="26">
        <v>42</v>
      </c>
      <c r="L26" s="26">
        <v>42</v>
      </c>
      <c r="M26" s="34">
        <v>0</v>
      </c>
      <c r="N26" s="34">
        <v>42</v>
      </c>
      <c r="O26" s="34">
        <v>0</v>
      </c>
      <c r="P26" s="34">
        <v>0</v>
      </c>
      <c r="Q26" s="34">
        <v>0</v>
      </c>
      <c r="R26" s="26">
        <v>0</v>
      </c>
      <c r="S26" s="26">
        <v>0</v>
      </c>
      <c r="T26" s="27">
        <v>0</v>
      </c>
      <c r="U26" s="7">
        <v>42</v>
      </c>
    </row>
    <row r="27" spans="1:21" ht="24.75" customHeight="1">
      <c r="A27" s="24"/>
      <c r="B27" s="25" t="s">
        <v>28</v>
      </c>
      <c r="C27" s="11">
        <v>4316199000</v>
      </c>
      <c r="D27" s="11"/>
      <c r="E27" s="12"/>
      <c r="F27" s="11"/>
      <c r="G27" s="10">
        <f t="shared" si="1"/>
        <v>4316199000</v>
      </c>
      <c r="H27" s="13">
        <v>15532356</v>
      </c>
      <c r="I27" s="13"/>
      <c r="J27" s="14"/>
      <c r="K27" s="26">
        <v>4331731</v>
      </c>
      <c r="L27" s="26">
        <v>1386877</v>
      </c>
      <c r="M27" s="34">
        <v>1021204</v>
      </c>
      <c r="N27" s="34">
        <v>2408081</v>
      </c>
      <c r="O27" s="34">
        <v>317507</v>
      </c>
      <c r="P27" s="34">
        <v>275456</v>
      </c>
      <c r="Q27" s="34">
        <v>300958</v>
      </c>
      <c r="R27" s="26">
        <v>893922</v>
      </c>
      <c r="S27" s="26">
        <v>1299931</v>
      </c>
      <c r="T27" s="27">
        <v>53.98202967425099</v>
      </c>
      <c r="U27" s="7">
        <v>1108150</v>
      </c>
    </row>
    <row r="28" spans="1:21" ht="24.75" customHeight="1">
      <c r="A28" s="24"/>
      <c r="B28" s="25" t="s">
        <v>29</v>
      </c>
      <c r="C28" s="11">
        <v>7743000</v>
      </c>
      <c r="D28" s="11"/>
      <c r="E28" s="12"/>
      <c r="F28" s="11"/>
      <c r="G28" s="10">
        <f t="shared" si="1"/>
        <v>7743000</v>
      </c>
      <c r="H28" s="13"/>
      <c r="I28" s="13"/>
      <c r="J28" s="14"/>
      <c r="K28" s="26">
        <v>7743</v>
      </c>
      <c r="L28" s="26">
        <v>0</v>
      </c>
      <c r="M28" s="34">
        <v>7743</v>
      </c>
      <c r="N28" s="34">
        <v>7743</v>
      </c>
      <c r="O28" s="34">
        <v>0</v>
      </c>
      <c r="P28" s="34">
        <v>0</v>
      </c>
      <c r="Q28" s="34">
        <v>0</v>
      </c>
      <c r="R28" s="26">
        <v>0</v>
      </c>
      <c r="S28" s="26">
        <v>0</v>
      </c>
      <c r="T28" s="27">
        <v>0</v>
      </c>
      <c r="U28" s="7">
        <v>7743</v>
      </c>
    </row>
    <row r="29" spans="1:21" ht="24.75" customHeight="1">
      <c r="A29" s="24"/>
      <c r="B29" s="25" t="s">
        <v>30</v>
      </c>
      <c r="C29" s="11">
        <v>1781000</v>
      </c>
      <c r="D29" s="11"/>
      <c r="E29" s="12"/>
      <c r="F29" s="11"/>
      <c r="G29" s="10">
        <f t="shared" si="1"/>
        <v>1781000</v>
      </c>
      <c r="H29" s="13"/>
      <c r="I29" s="13"/>
      <c r="J29" s="14"/>
      <c r="K29" s="26">
        <v>1781</v>
      </c>
      <c r="L29" s="26">
        <v>446</v>
      </c>
      <c r="M29" s="34">
        <v>445</v>
      </c>
      <c r="N29" s="34">
        <v>891</v>
      </c>
      <c r="O29" s="34">
        <v>62</v>
      </c>
      <c r="P29" s="34">
        <v>192</v>
      </c>
      <c r="Q29" s="34">
        <v>43</v>
      </c>
      <c r="R29" s="26">
        <v>297</v>
      </c>
      <c r="S29" s="26">
        <v>392</v>
      </c>
      <c r="T29" s="27">
        <v>43.99551066217733</v>
      </c>
      <c r="U29" s="7">
        <v>499</v>
      </c>
    </row>
    <row r="30" spans="1:21" ht="24.75" customHeight="1">
      <c r="A30" s="24"/>
      <c r="B30" s="25" t="s">
        <v>32</v>
      </c>
      <c r="C30" s="11">
        <v>8290000</v>
      </c>
      <c r="D30" s="11"/>
      <c r="E30" s="12"/>
      <c r="F30" s="11"/>
      <c r="G30" s="10">
        <f t="shared" si="1"/>
        <v>8290000</v>
      </c>
      <c r="H30" s="13">
        <v>252525</v>
      </c>
      <c r="I30" s="13"/>
      <c r="J30" s="14"/>
      <c r="K30" s="26">
        <v>8543</v>
      </c>
      <c r="L30" s="26">
        <v>2336</v>
      </c>
      <c r="M30" s="34">
        <v>3126</v>
      </c>
      <c r="N30" s="34">
        <v>5462</v>
      </c>
      <c r="O30" s="34">
        <v>105</v>
      </c>
      <c r="P30" s="34">
        <v>41</v>
      </c>
      <c r="Q30" s="34">
        <v>504</v>
      </c>
      <c r="R30" s="26">
        <v>650</v>
      </c>
      <c r="S30" s="26">
        <v>650</v>
      </c>
      <c r="T30" s="27">
        <v>11.90040278286342</v>
      </c>
      <c r="U30" s="7">
        <v>4812</v>
      </c>
    </row>
    <row r="31" spans="1:21" ht="24.75" customHeight="1">
      <c r="A31" s="24"/>
      <c r="B31" s="25" t="s">
        <v>39</v>
      </c>
      <c r="C31" s="11">
        <v>71131000</v>
      </c>
      <c r="D31" s="11"/>
      <c r="E31" s="12"/>
      <c r="F31" s="11"/>
      <c r="G31" s="10">
        <f t="shared" si="1"/>
        <v>71131000</v>
      </c>
      <c r="H31" s="13"/>
      <c r="I31" s="13"/>
      <c r="J31" s="14"/>
      <c r="K31" s="26">
        <v>71131</v>
      </c>
      <c r="L31" s="26">
        <v>71131</v>
      </c>
      <c r="M31" s="34">
        <v>0</v>
      </c>
      <c r="N31" s="34">
        <v>71131</v>
      </c>
      <c r="O31" s="34">
        <v>0</v>
      </c>
      <c r="P31" s="34">
        <v>0</v>
      </c>
      <c r="Q31" s="34">
        <v>0</v>
      </c>
      <c r="R31" s="26">
        <v>0</v>
      </c>
      <c r="S31" s="26">
        <v>67841</v>
      </c>
      <c r="T31" s="27">
        <v>95.37473112988711</v>
      </c>
      <c r="U31" s="7">
        <v>3290</v>
      </c>
    </row>
    <row r="32" spans="1:21" ht="24.75" customHeight="1">
      <c r="A32" s="24"/>
      <c r="B32" s="25" t="s">
        <v>42</v>
      </c>
      <c r="C32" s="11">
        <v>6208000</v>
      </c>
      <c r="D32" s="11"/>
      <c r="E32" s="12"/>
      <c r="F32" s="11"/>
      <c r="G32" s="10">
        <f t="shared" si="1"/>
        <v>6208000</v>
      </c>
      <c r="H32" s="13"/>
      <c r="I32" s="13"/>
      <c r="J32" s="14"/>
      <c r="K32" s="26">
        <v>6208</v>
      </c>
      <c r="L32" s="26">
        <v>1919</v>
      </c>
      <c r="M32" s="34">
        <v>638</v>
      </c>
      <c r="N32" s="34">
        <v>2557</v>
      </c>
      <c r="O32" s="34">
        <v>0</v>
      </c>
      <c r="P32" s="34">
        <v>0</v>
      </c>
      <c r="Q32" s="34">
        <v>304</v>
      </c>
      <c r="R32" s="26">
        <v>304</v>
      </c>
      <c r="S32" s="26">
        <v>304</v>
      </c>
      <c r="T32" s="27">
        <v>11.888932342588971</v>
      </c>
      <c r="U32" s="7">
        <v>2253</v>
      </c>
    </row>
    <row r="33" spans="1:21" ht="24.75" customHeight="1">
      <c r="A33" s="24"/>
      <c r="B33" s="25" t="s">
        <v>43</v>
      </c>
      <c r="C33" s="11">
        <v>1068000</v>
      </c>
      <c r="D33" s="11"/>
      <c r="E33" s="12"/>
      <c r="F33" s="11"/>
      <c r="G33" s="10">
        <f t="shared" si="1"/>
        <v>1068000</v>
      </c>
      <c r="H33" s="13"/>
      <c r="I33" s="13"/>
      <c r="J33" s="14"/>
      <c r="K33" s="26">
        <v>1068</v>
      </c>
      <c r="L33" s="26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6">
        <v>0</v>
      </c>
      <c r="S33" s="26">
        <v>0</v>
      </c>
      <c r="T33" s="27">
        <v>0</v>
      </c>
      <c r="U33" s="7">
        <v>0</v>
      </c>
    </row>
    <row r="34" spans="1:21" ht="24.75" customHeight="1">
      <c r="A34" s="24"/>
      <c r="B34" s="25" t="s">
        <v>45</v>
      </c>
      <c r="C34" s="11">
        <v>412109000</v>
      </c>
      <c r="D34" s="11"/>
      <c r="E34" s="12"/>
      <c r="F34" s="11"/>
      <c r="G34" s="10">
        <f t="shared" si="1"/>
        <v>412109000</v>
      </c>
      <c r="H34" s="13">
        <v>630000</v>
      </c>
      <c r="I34" s="13"/>
      <c r="J34" s="14"/>
      <c r="K34" s="26">
        <v>412739</v>
      </c>
      <c r="L34" s="26">
        <v>197463</v>
      </c>
      <c r="M34" s="34">
        <v>83359</v>
      </c>
      <c r="N34" s="34">
        <v>280822</v>
      </c>
      <c r="O34" s="34">
        <v>22517</v>
      </c>
      <c r="P34" s="34">
        <v>25647</v>
      </c>
      <c r="Q34" s="34">
        <v>20008</v>
      </c>
      <c r="R34" s="26">
        <v>68173</v>
      </c>
      <c r="S34" s="26">
        <v>86407</v>
      </c>
      <c r="T34" s="27">
        <v>30.76931294556694</v>
      </c>
      <c r="U34" s="7">
        <v>194415</v>
      </c>
    </row>
    <row r="35" spans="1:21" ht="24.75" customHeight="1">
      <c r="A35" s="24"/>
      <c r="B35" s="25" t="s">
        <v>46</v>
      </c>
      <c r="C35" s="11">
        <v>8556000</v>
      </c>
      <c r="D35" s="11"/>
      <c r="E35" s="12"/>
      <c r="F35" s="11"/>
      <c r="G35" s="10">
        <f t="shared" si="1"/>
        <v>8556000</v>
      </c>
      <c r="H35" s="13"/>
      <c r="I35" s="13"/>
      <c r="J35" s="14"/>
      <c r="K35" s="26">
        <v>8556</v>
      </c>
      <c r="L35" s="26">
        <v>470</v>
      </c>
      <c r="M35" s="34">
        <v>662</v>
      </c>
      <c r="N35" s="34">
        <v>1132</v>
      </c>
      <c r="O35" s="34">
        <v>275</v>
      </c>
      <c r="P35" s="34">
        <v>0</v>
      </c>
      <c r="Q35" s="34">
        <v>87</v>
      </c>
      <c r="R35" s="26">
        <v>362</v>
      </c>
      <c r="S35" s="26">
        <v>732</v>
      </c>
      <c r="T35" s="27">
        <v>64.66431095406361</v>
      </c>
      <c r="U35" s="7">
        <v>400</v>
      </c>
    </row>
    <row r="36" spans="1:21" ht="24.75" customHeight="1">
      <c r="A36" s="24"/>
      <c r="B36" s="25" t="s">
        <v>84</v>
      </c>
      <c r="C36" s="11">
        <v>0</v>
      </c>
      <c r="D36" s="11"/>
      <c r="E36" s="12"/>
      <c r="F36" s="11"/>
      <c r="G36" s="10">
        <f t="shared" si="1"/>
        <v>0</v>
      </c>
      <c r="H36" s="13"/>
      <c r="I36" s="13"/>
      <c r="J36" s="14"/>
      <c r="K36" s="26">
        <v>0</v>
      </c>
      <c r="L36" s="26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6">
        <v>0</v>
      </c>
      <c r="S36" s="26">
        <v>0</v>
      </c>
      <c r="T36" s="27">
        <v>0</v>
      </c>
      <c r="U36" s="7">
        <v>0</v>
      </c>
    </row>
    <row r="37" spans="1:21" ht="24.75" customHeight="1">
      <c r="A37" s="24"/>
      <c r="B37" s="28" t="s">
        <v>86</v>
      </c>
      <c r="C37" s="11">
        <v>5024000</v>
      </c>
      <c r="D37" s="11"/>
      <c r="E37" s="12"/>
      <c r="F37" s="11"/>
      <c r="G37" s="10">
        <f>SUM(C37:F37)</f>
        <v>5024000</v>
      </c>
      <c r="H37" s="13"/>
      <c r="I37" s="13"/>
      <c r="J37" s="14"/>
      <c r="K37" s="26">
        <v>5024</v>
      </c>
      <c r="L37" s="26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6">
        <v>0</v>
      </c>
      <c r="S37" s="26">
        <v>0</v>
      </c>
      <c r="T37" s="27">
        <v>0</v>
      </c>
      <c r="U37" s="7">
        <v>0</v>
      </c>
    </row>
    <row r="38" spans="1:21" ht="24.75" customHeight="1">
      <c r="A38" s="24"/>
      <c r="B38" s="25" t="s">
        <v>48</v>
      </c>
      <c r="C38" s="11">
        <v>15944518000</v>
      </c>
      <c r="D38" s="11"/>
      <c r="E38" s="12">
        <v>-503773000</v>
      </c>
      <c r="F38" s="11"/>
      <c r="G38" s="10">
        <f>SUM(C38:F38)</f>
        <v>15440745000</v>
      </c>
      <c r="H38" s="13"/>
      <c r="I38" s="13"/>
      <c r="J38" s="14"/>
      <c r="K38" s="26">
        <v>15440745</v>
      </c>
      <c r="L38" s="26">
        <v>4318248</v>
      </c>
      <c r="M38" s="34">
        <v>3329634</v>
      </c>
      <c r="N38" s="34">
        <v>7647882</v>
      </c>
      <c r="O38" s="34">
        <v>2535281</v>
      </c>
      <c r="P38" s="34">
        <v>432633</v>
      </c>
      <c r="Q38" s="34">
        <v>441096</v>
      </c>
      <c r="R38" s="26">
        <v>3409012</v>
      </c>
      <c r="S38" s="26">
        <v>7623433</v>
      </c>
      <c r="T38" s="27">
        <v>99.68031672036781</v>
      </c>
      <c r="U38" s="7">
        <v>24449</v>
      </c>
    </row>
    <row r="39" spans="1:21" ht="24.75" customHeight="1">
      <c r="A39" s="24"/>
      <c r="B39" s="25" t="s">
        <v>49</v>
      </c>
      <c r="C39" s="11">
        <v>120463000</v>
      </c>
      <c r="D39" s="11"/>
      <c r="E39" s="12"/>
      <c r="F39" s="11"/>
      <c r="G39" s="10">
        <f t="shared" si="1"/>
        <v>120463000</v>
      </c>
      <c r="H39" s="13"/>
      <c r="I39" s="13"/>
      <c r="J39" s="14"/>
      <c r="K39" s="26">
        <v>120463</v>
      </c>
      <c r="L39" s="26">
        <v>120463</v>
      </c>
      <c r="M39" s="34">
        <v>0</v>
      </c>
      <c r="N39" s="34">
        <v>120463</v>
      </c>
      <c r="O39" s="34">
        <v>0</v>
      </c>
      <c r="P39" s="34">
        <v>0</v>
      </c>
      <c r="Q39" s="34">
        <v>0</v>
      </c>
      <c r="R39" s="26">
        <v>0</v>
      </c>
      <c r="S39" s="26">
        <v>120440</v>
      </c>
      <c r="T39" s="27">
        <v>99.98090700048976</v>
      </c>
      <c r="U39" s="7">
        <v>23</v>
      </c>
    </row>
    <row r="40" spans="1:21" ht="24.75" customHeight="1">
      <c r="A40" s="24"/>
      <c r="B40" s="25" t="s">
        <v>50</v>
      </c>
      <c r="C40" s="11">
        <v>770422000</v>
      </c>
      <c r="D40" s="11"/>
      <c r="E40" s="12"/>
      <c r="F40" s="11"/>
      <c r="G40" s="10">
        <f t="shared" si="1"/>
        <v>770422000</v>
      </c>
      <c r="H40" s="13"/>
      <c r="I40" s="13"/>
      <c r="J40" s="14"/>
      <c r="K40" s="26">
        <v>770422</v>
      </c>
      <c r="L40" s="26">
        <v>770422</v>
      </c>
      <c r="M40" s="34">
        <v>0</v>
      </c>
      <c r="N40" s="34">
        <v>770422</v>
      </c>
      <c r="O40" s="34">
        <v>0</v>
      </c>
      <c r="P40" s="34">
        <v>0</v>
      </c>
      <c r="Q40" s="34">
        <v>7211</v>
      </c>
      <c r="R40" s="26">
        <v>7211</v>
      </c>
      <c r="S40" s="26">
        <v>768766</v>
      </c>
      <c r="T40" s="27">
        <v>99.78505286712996</v>
      </c>
      <c r="U40" s="7">
        <v>1656</v>
      </c>
    </row>
    <row r="41" spans="1:21" ht="24.75" customHeight="1">
      <c r="A41" s="24"/>
      <c r="B41" s="25" t="s">
        <v>51</v>
      </c>
      <c r="C41" s="11">
        <v>3820000</v>
      </c>
      <c r="D41" s="11"/>
      <c r="E41" s="12"/>
      <c r="F41" s="11"/>
      <c r="G41" s="10">
        <f t="shared" si="1"/>
        <v>3820000</v>
      </c>
      <c r="H41" s="13"/>
      <c r="I41" s="13"/>
      <c r="J41" s="14"/>
      <c r="K41" s="26">
        <v>3820</v>
      </c>
      <c r="L41" s="26">
        <v>961</v>
      </c>
      <c r="M41" s="34">
        <v>953</v>
      </c>
      <c r="N41" s="34">
        <v>1914</v>
      </c>
      <c r="O41" s="34">
        <v>10</v>
      </c>
      <c r="P41" s="34">
        <v>61</v>
      </c>
      <c r="Q41" s="34">
        <v>85</v>
      </c>
      <c r="R41" s="26">
        <v>157</v>
      </c>
      <c r="S41" s="26">
        <v>192</v>
      </c>
      <c r="T41" s="27">
        <v>10.031347962382444</v>
      </c>
      <c r="U41" s="7">
        <v>1722</v>
      </c>
    </row>
    <row r="42" spans="1:21" ht="24.75" customHeight="1">
      <c r="A42" s="24"/>
      <c r="B42" s="25" t="s">
        <v>52</v>
      </c>
      <c r="C42" s="11">
        <v>5000000</v>
      </c>
      <c r="D42" s="11"/>
      <c r="E42" s="12"/>
      <c r="F42" s="11"/>
      <c r="G42" s="10">
        <f t="shared" si="1"/>
        <v>5000000</v>
      </c>
      <c r="H42" s="13"/>
      <c r="I42" s="13"/>
      <c r="J42" s="14"/>
      <c r="K42" s="26">
        <v>5000</v>
      </c>
      <c r="L42" s="26">
        <v>271</v>
      </c>
      <c r="M42" s="34">
        <v>133</v>
      </c>
      <c r="N42" s="34">
        <v>404</v>
      </c>
      <c r="O42" s="34">
        <v>11</v>
      </c>
      <c r="P42" s="34">
        <v>0</v>
      </c>
      <c r="Q42" s="34">
        <v>121</v>
      </c>
      <c r="R42" s="26">
        <v>133</v>
      </c>
      <c r="S42" s="26">
        <v>376</v>
      </c>
      <c r="T42" s="27">
        <v>93.06930693069307</v>
      </c>
      <c r="U42" s="7">
        <v>28</v>
      </c>
    </row>
    <row r="43" spans="1:21" ht="24.75" customHeight="1">
      <c r="A43" s="36" t="s">
        <v>60</v>
      </c>
      <c r="B43" s="29"/>
      <c r="C43" s="15">
        <f aca="true" t="shared" si="2" ref="C43:J43">SUM(C44,C45,C46,C47,C48)</f>
        <v>13077068000</v>
      </c>
      <c r="D43" s="15">
        <f t="shared" si="2"/>
        <v>0</v>
      </c>
      <c r="E43" s="16">
        <f t="shared" si="2"/>
        <v>0</v>
      </c>
      <c r="F43" s="15">
        <f t="shared" si="2"/>
        <v>0</v>
      </c>
      <c r="G43" s="15">
        <f>SUM(G44,G45,G46,G47,G48)</f>
        <v>13077068000</v>
      </c>
      <c r="H43" s="15">
        <f t="shared" si="2"/>
        <v>5460470791</v>
      </c>
      <c r="I43" s="15">
        <f t="shared" si="2"/>
        <v>0</v>
      </c>
      <c r="J43" s="15">
        <f t="shared" si="2"/>
        <v>0</v>
      </c>
      <c r="K43" s="15">
        <v>18537539</v>
      </c>
      <c r="L43" s="15">
        <v>5566280</v>
      </c>
      <c r="M43" s="15">
        <v>5248722</v>
      </c>
      <c r="N43" s="15">
        <v>10815002</v>
      </c>
      <c r="O43" s="32">
        <v>233220</v>
      </c>
      <c r="P43" s="32">
        <v>908177</v>
      </c>
      <c r="Q43" s="32">
        <v>1656521</v>
      </c>
      <c r="R43" s="32">
        <v>2797919</v>
      </c>
      <c r="S43" s="32">
        <v>3388280</v>
      </c>
      <c r="T43" s="23">
        <v>31.329444044485616</v>
      </c>
      <c r="U43" s="18">
        <v>7426722</v>
      </c>
    </row>
    <row r="44" spans="1:21" ht="24.75" customHeight="1">
      <c r="A44" s="24"/>
      <c r="B44" s="25" t="s">
        <v>61</v>
      </c>
      <c r="C44" s="11">
        <v>33058000</v>
      </c>
      <c r="D44" s="11"/>
      <c r="E44" s="12"/>
      <c r="F44" s="11"/>
      <c r="G44" s="10">
        <f>SUM(C44:F44)</f>
        <v>33058000</v>
      </c>
      <c r="H44" s="13">
        <v>4739075</v>
      </c>
      <c r="I44" s="13"/>
      <c r="J44" s="14"/>
      <c r="K44" s="26">
        <v>37797</v>
      </c>
      <c r="L44" s="26">
        <v>18566</v>
      </c>
      <c r="M44" s="34">
        <v>7432</v>
      </c>
      <c r="N44" s="34">
        <v>25998</v>
      </c>
      <c r="O44" s="34">
        <v>1511</v>
      </c>
      <c r="P44" s="34">
        <v>960</v>
      </c>
      <c r="Q44" s="34">
        <v>1134</v>
      </c>
      <c r="R44" s="26">
        <v>3605</v>
      </c>
      <c r="S44" s="26">
        <v>6103</v>
      </c>
      <c r="T44" s="27">
        <v>23.47488268328333</v>
      </c>
      <c r="U44" s="7">
        <v>19895</v>
      </c>
    </row>
    <row r="45" spans="1:21" ht="24.75" customHeight="1">
      <c r="A45" s="24"/>
      <c r="B45" s="25" t="s">
        <v>62</v>
      </c>
      <c r="C45" s="11">
        <v>809872000</v>
      </c>
      <c r="D45" s="11"/>
      <c r="E45" s="12"/>
      <c r="F45" s="11"/>
      <c r="G45" s="10">
        <f>SUM(C45:F45)</f>
        <v>809872000</v>
      </c>
      <c r="H45" s="13">
        <v>332755016</v>
      </c>
      <c r="I45" s="13"/>
      <c r="J45" s="14"/>
      <c r="K45" s="26">
        <v>1142627</v>
      </c>
      <c r="L45" s="26">
        <v>572774</v>
      </c>
      <c r="M45" s="34">
        <v>172345</v>
      </c>
      <c r="N45" s="34">
        <v>745119</v>
      </c>
      <c r="O45" s="34">
        <v>11126</v>
      </c>
      <c r="P45" s="34">
        <v>104304</v>
      </c>
      <c r="Q45" s="34">
        <v>63247</v>
      </c>
      <c r="R45" s="26">
        <v>178678</v>
      </c>
      <c r="S45" s="26">
        <v>229817</v>
      </c>
      <c r="T45" s="27">
        <v>30.84299286422706</v>
      </c>
      <c r="U45" s="7">
        <v>515302</v>
      </c>
    </row>
    <row r="46" spans="1:21" ht="24.75" customHeight="1">
      <c r="A46" s="24"/>
      <c r="B46" s="25" t="s">
        <v>63</v>
      </c>
      <c r="C46" s="11">
        <v>10294149000</v>
      </c>
      <c r="D46" s="11"/>
      <c r="E46" s="12"/>
      <c r="F46" s="11"/>
      <c r="G46" s="10">
        <f>SUM(C46:F46)</f>
        <v>10294149000</v>
      </c>
      <c r="H46" s="13">
        <v>4787497700</v>
      </c>
      <c r="I46" s="13"/>
      <c r="J46" s="14"/>
      <c r="K46" s="26">
        <v>15081647</v>
      </c>
      <c r="L46" s="26">
        <v>4314230</v>
      </c>
      <c r="M46" s="34">
        <v>4991920</v>
      </c>
      <c r="N46" s="34">
        <v>9306150</v>
      </c>
      <c r="O46" s="34">
        <v>151007</v>
      </c>
      <c r="P46" s="34">
        <v>802862</v>
      </c>
      <c r="Q46" s="34">
        <v>1378359</v>
      </c>
      <c r="R46" s="26">
        <v>2332229</v>
      </c>
      <c r="S46" s="26">
        <v>2814954</v>
      </c>
      <c r="T46" s="27">
        <v>30.248319659579952</v>
      </c>
      <c r="U46" s="7">
        <v>6491196</v>
      </c>
    </row>
    <row r="47" spans="1:21" ht="24.75" customHeight="1">
      <c r="A47" s="24"/>
      <c r="B47" s="25" t="s">
        <v>64</v>
      </c>
      <c r="C47" s="11">
        <v>1501775000</v>
      </c>
      <c r="D47" s="11"/>
      <c r="E47" s="12"/>
      <c r="F47" s="11"/>
      <c r="G47" s="10">
        <f>SUM(C47:F47)</f>
        <v>1501775000</v>
      </c>
      <c r="H47" s="13">
        <v>335479000</v>
      </c>
      <c r="I47" s="13"/>
      <c r="J47" s="14"/>
      <c r="K47" s="26">
        <v>1837254</v>
      </c>
      <c r="L47" s="26">
        <v>660710</v>
      </c>
      <c r="M47" s="34">
        <v>77025</v>
      </c>
      <c r="N47" s="34">
        <v>737735</v>
      </c>
      <c r="O47" s="34">
        <v>69575</v>
      </c>
      <c r="P47" s="34">
        <v>49</v>
      </c>
      <c r="Q47" s="34">
        <v>213780</v>
      </c>
      <c r="R47" s="26">
        <v>283405</v>
      </c>
      <c r="S47" s="26">
        <v>337405</v>
      </c>
      <c r="T47" s="27">
        <v>45.73525724006588</v>
      </c>
      <c r="U47" s="7">
        <v>400330</v>
      </c>
    </row>
    <row r="48" spans="1:21" ht="24.75" customHeight="1">
      <c r="A48" s="24"/>
      <c r="B48" s="25" t="s">
        <v>70</v>
      </c>
      <c r="C48" s="11">
        <v>438214000</v>
      </c>
      <c r="D48" s="11"/>
      <c r="E48" s="12"/>
      <c r="F48" s="11"/>
      <c r="G48" s="10">
        <f>SUM(C48:F48)</f>
        <v>438214000</v>
      </c>
      <c r="H48" s="13"/>
      <c r="I48" s="13"/>
      <c r="J48" s="14"/>
      <c r="K48" s="26">
        <v>438214</v>
      </c>
      <c r="L48" s="26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26">
        <v>0</v>
      </c>
      <c r="S48" s="26">
        <v>0</v>
      </c>
      <c r="T48" s="27">
        <v>0</v>
      </c>
      <c r="U48" s="7">
        <v>0</v>
      </c>
    </row>
    <row r="49" spans="1:21" ht="24.75" customHeight="1">
      <c r="A49" s="38" t="s">
        <v>73</v>
      </c>
      <c r="B49" s="38"/>
      <c r="C49" s="15">
        <f aca="true" t="shared" si="3" ref="C49:J49">SUM(C50:C51)</f>
        <v>190841000</v>
      </c>
      <c r="D49" s="15">
        <f t="shared" si="3"/>
        <v>0</v>
      </c>
      <c r="E49" s="16">
        <f t="shared" si="3"/>
        <v>0</v>
      </c>
      <c r="F49" s="15">
        <f t="shared" si="3"/>
        <v>0</v>
      </c>
      <c r="G49" s="15">
        <f>SUM(G50:G51)</f>
        <v>190841000</v>
      </c>
      <c r="H49" s="15">
        <f t="shared" si="3"/>
        <v>0</v>
      </c>
      <c r="I49" s="15">
        <f t="shared" si="3"/>
        <v>0</v>
      </c>
      <c r="J49" s="16">
        <f t="shared" si="3"/>
        <v>0</v>
      </c>
      <c r="K49" s="15">
        <v>190841</v>
      </c>
      <c r="L49" s="15">
        <v>14828</v>
      </c>
      <c r="M49" s="15">
        <v>18576</v>
      </c>
      <c r="N49" s="15">
        <v>33404</v>
      </c>
      <c r="O49" s="32">
        <v>1313</v>
      </c>
      <c r="P49" s="32">
        <v>3249</v>
      </c>
      <c r="Q49" s="32">
        <v>5652</v>
      </c>
      <c r="R49" s="32">
        <v>10214</v>
      </c>
      <c r="S49" s="32">
        <v>14450</v>
      </c>
      <c r="T49" s="23">
        <v>43.25829242006945</v>
      </c>
      <c r="U49" s="18">
        <v>18954</v>
      </c>
    </row>
    <row r="50" spans="1:21" ht="24.75" customHeight="1">
      <c r="A50" s="24"/>
      <c r="B50" s="25" t="s">
        <v>15</v>
      </c>
      <c r="C50" s="11">
        <v>3577000</v>
      </c>
      <c r="D50" s="11"/>
      <c r="E50" s="12"/>
      <c r="F50" s="11"/>
      <c r="G50" s="10">
        <f>SUM(C50:F50)</f>
        <v>3577000</v>
      </c>
      <c r="H50" s="13"/>
      <c r="I50" s="13"/>
      <c r="J50" s="14"/>
      <c r="K50" s="26">
        <v>3577</v>
      </c>
      <c r="L50" s="26">
        <v>929</v>
      </c>
      <c r="M50" s="34">
        <v>907</v>
      </c>
      <c r="N50" s="34">
        <v>1836</v>
      </c>
      <c r="O50" s="34">
        <v>0</v>
      </c>
      <c r="P50" s="34">
        <v>14</v>
      </c>
      <c r="Q50" s="34">
        <v>120</v>
      </c>
      <c r="R50" s="26">
        <v>134</v>
      </c>
      <c r="S50" s="26">
        <v>134</v>
      </c>
      <c r="T50" s="27">
        <v>7.298474945533768</v>
      </c>
      <c r="U50" s="7">
        <v>1702</v>
      </c>
    </row>
    <row r="51" spans="1:21" ht="24.75" customHeight="1">
      <c r="A51" s="24"/>
      <c r="B51" s="25" t="s">
        <v>32</v>
      </c>
      <c r="C51" s="11">
        <v>187264000</v>
      </c>
      <c r="D51" s="11"/>
      <c r="E51" s="12"/>
      <c r="F51" s="11"/>
      <c r="G51" s="10">
        <f>SUM(C51:F51)</f>
        <v>187264000</v>
      </c>
      <c r="H51" s="13"/>
      <c r="I51" s="13"/>
      <c r="J51" s="14"/>
      <c r="K51" s="26">
        <v>187264</v>
      </c>
      <c r="L51" s="26">
        <v>13899</v>
      </c>
      <c r="M51" s="34">
        <v>17669</v>
      </c>
      <c r="N51" s="34">
        <v>31568</v>
      </c>
      <c r="O51" s="34">
        <v>1313</v>
      </c>
      <c r="P51" s="34">
        <v>3234</v>
      </c>
      <c r="Q51" s="34">
        <v>5531</v>
      </c>
      <c r="R51" s="26">
        <v>10079</v>
      </c>
      <c r="S51" s="26">
        <v>14315</v>
      </c>
      <c r="T51" s="27">
        <v>45.34655347187025</v>
      </c>
      <c r="U51" s="7">
        <v>17253</v>
      </c>
    </row>
    <row r="52" spans="1:21" ht="24.75" customHeight="1">
      <c r="A52" s="38" t="s">
        <v>74</v>
      </c>
      <c r="B52" s="38"/>
      <c r="C52" s="15">
        <f aca="true" t="shared" si="4" ref="C52:J52">SUM(C53:C56)</f>
        <v>621887000</v>
      </c>
      <c r="D52" s="15">
        <f t="shared" si="4"/>
        <v>0</v>
      </c>
      <c r="E52" s="16">
        <f t="shared" si="4"/>
        <v>0</v>
      </c>
      <c r="F52" s="15">
        <f t="shared" si="4"/>
        <v>0</v>
      </c>
      <c r="G52" s="15">
        <f>SUM(G53:G56)</f>
        <v>621887000</v>
      </c>
      <c r="H52" s="15">
        <f t="shared" si="4"/>
        <v>0</v>
      </c>
      <c r="I52" s="15">
        <f t="shared" si="4"/>
        <v>0</v>
      </c>
      <c r="J52" s="16">
        <f t="shared" si="4"/>
        <v>0</v>
      </c>
      <c r="K52" s="15">
        <v>621887</v>
      </c>
      <c r="L52" s="15">
        <v>192906</v>
      </c>
      <c r="M52" s="15">
        <v>142936</v>
      </c>
      <c r="N52" s="15">
        <v>335842</v>
      </c>
      <c r="O52" s="32">
        <v>51032</v>
      </c>
      <c r="P52" s="32">
        <v>18524</v>
      </c>
      <c r="Q52" s="32">
        <v>23658</v>
      </c>
      <c r="R52" s="32">
        <v>93214</v>
      </c>
      <c r="S52" s="32">
        <v>107809</v>
      </c>
      <c r="T52" s="23">
        <v>32.10110706820469</v>
      </c>
      <c r="U52" s="18">
        <v>228033</v>
      </c>
    </row>
    <row r="53" spans="1:21" ht="24.75" customHeight="1">
      <c r="A53" s="24"/>
      <c r="B53" s="25" t="s">
        <v>15</v>
      </c>
      <c r="C53" s="11">
        <v>4390000</v>
      </c>
      <c r="D53" s="11"/>
      <c r="E53" s="12"/>
      <c r="F53" s="11"/>
      <c r="G53" s="10">
        <f>SUM(C53:F53)</f>
        <v>4390000</v>
      </c>
      <c r="H53" s="13"/>
      <c r="I53" s="13"/>
      <c r="J53" s="14"/>
      <c r="K53" s="26">
        <v>4390</v>
      </c>
      <c r="L53" s="26">
        <v>1242</v>
      </c>
      <c r="M53" s="34">
        <v>1021</v>
      </c>
      <c r="N53" s="34">
        <v>2263</v>
      </c>
      <c r="O53" s="34">
        <v>0</v>
      </c>
      <c r="P53" s="34">
        <v>221</v>
      </c>
      <c r="Q53" s="34">
        <v>361</v>
      </c>
      <c r="R53" s="26">
        <v>582</v>
      </c>
      <c r="S53" s="26">
        <v>1165</v>
      </c>
      <c r="T53" s="27">
        <v>51.480335837384004</v>
      </c>
      <c r="U53" s="7">
        <v>1098</v>
      </c>
    </row>
    <row r="54" spans="1:21" ht="24.75" customHeight="1">
      <c r="A54" s="24"/>
      <c r="B54" s="25" t="s">
        <v>18</v>
      </c>
      <c r="C54" s="11">
        <v>672000</v>
      </c>
      <c r="D54" s="11"/>
      <c r="E54" s="12"/>
      <c r="F54" s="11"/>
      <c r="G54" s="10">
        <f>SUM(C54:F54)</f>
        <v>672000</v>
      </c>
      <c r="H54" s="13"/>
      <c r="I54" s="13"/>
      <c r="J54" s="14"/>
      <c r="K54" s="26">
        <v>672</v>
      </c>
      <c r="L54" s="26">
        <v>672</v>
      </c>
      <c r="M54" s="34">
        <v>0</v>
      </c>
      <c r="N54" s="34">
        <v>672</v>
      </c>
      <c r="O54" s="34">
        <v>0</v>
      </c>
      <c r="P54" s="34">
        <v>0</v>
      </c>
      <c r="Q54" s="34">
        <v>0</v>
      </c>
      <c r="R54" s="26">
        <v>0</v>
      </c>
      <c r="S54" s="26">
        <v>0</v>
      </c>
      <c r="T54" s="27">
        <v>0</v>
      </c>
      <c r="U54" s="7">
        <v>672</v>
      </c>
    </row>
    <row r="55" spans="1:21" ht="24.75" customHeight="1">
      <c r="A55" s="24"/>
      <c r="B55" s="25" t="s">
        <v>19</v>
      </c>
      <c r="C55" s="11">
        <v>1157000</v>
      </c>
      <c r="D55" s="11"/>
      <c r="E55" s="12"/>
      <c r="F55" s="11"/>
      <c r="G55" s="10">
        <f>SUM(C55:F55)</f>
        <v>1157000</v>
      </c>
      <c r="H55" s="13"/>
      <c r="I55" s="13"/>
      <c r="J55" s="14"/>
      <c r="K55" s="26">
        <v>1157</v>
      </c>
      <c r="L55" s="26">
        <v>1157</v>
      </c>
      <c r="M55" s="34">
        <v>0</v>
      </c>
      <c r="N55" s="34">
        <v>1157</v>
      </c>
      <c r="O55" s="34">
        <v>0</v>
      </c>
      <c r="P55" s="34">
        <v>0</v>
      </c>
      <c r="Q55" s="34">
        <v>0</v>
      </c>
      <c r="R55" s="26">
        <v>0</v>
      </c>
      <c r="S55" s="26">
        <v>0</v>
      </c>
      <c r="T55" s="27">
        <v>0</v>
      </c>
      <c r="U55" s="7">
        <v>1157</v>
      </c>
    </row>
    <row r="56" spans="1:21" ht="24.75" customHeight="1">
      <c r="A56" s="24"/>
      <c r="B56" s="25" t="s">
        <v>32</v>
      </c>
      <c r="C56" s="11">
        <v>615668000</v>
      </c>
      <c r="D56" s="11"/>
      <c r="E56" s="12"/>
      <c r="F56" s="11"/>
      <c r="G56" s="10">
        <f>SUM(C56:F56)</f>
        <v>615668000</v>
      </c>
      <c r="H56" s="13"/>
      <c r="I56" s="13"/>
      <c r="J56" s="14"/>
      <c r="K56" s="26">
        <v>615668</v>
      </c>
      <c r="L56" s="26">
        <v>189835</v>
      </c>
      <c r="M56" s="34">
        <v>141915</v>
      </c>
      <c r="N56" s="34">
        <v>331750</v>
      </c>
      <c r="O56" s="34">
        <v>51032</v>
      </c>
      <c r="P56" s="34">
        <v>18303</v>
      </c>
      <c r="Q56" s="34">
        <v>23296</v>
      </c>
      <c r="R56" s="26">
        <v>92631</v>
      </c>
      <c r="S56" s="26">
        <v>106643</v>
      </c>
      <c r="T56" s="27">
        <v>32.14559155990957</v>
      </c>
      <c r="U56" s="7">
        <v>225107</v>
      </c>
    </row>
    <row r="57" spans="1:21" ht="24.75" customHeight="1">
      <c r="A57" s="38" t="s">
        <v>75</v>
      </c>
      <c r="B57" s="38"/>
      <c r="C57" s="15">
        <f aca="true" t="shared" si="5" ref="C57:J57">SUM(C58:C59)</f>
        <v>70345000</v>
      </c>
      <c r="D57" s="15">
        <f t="shared" si="5"/>
        <v>0</v>
      </c>
      <c r="E57" s="16">
        <f t="shared" si="5"/>
        <v>0</v>
      </c>
      <c r="F57" s="15">
        <f t="shared" si="5"/>
        <v>0</v>
      </c>
      <c r="G57" s="15">
        <f>SUM(G58:G59)</f>
        <v>70345000</v>
      </c>
      <c r="H57" s="15">
        <f t="shared" si="5"/>
        <v>0</v>
      </c>
      <c r="I57" s="15">
        <f t="shared" si="5"/>
        <v>0</v>
      </c>
      <c r="J57" s="16">
        <f t="shared" si="5"/>
        <v>0</v>
      </c>
      <c r="K57" s="15">
        <v>70345</v>
      </c>
      <c r="L57" s="15">
        <v>5934</v>
      </c>
      <c r="M57" s="15">
        <v>13931</v>
      </c>
      <c r="N57" s="15">
        <v>19865</v>
      </c>
      <c r="O57" s="32">
        <v>7276</v>
      </c>
      <c r="P57" s="32">
        <v>1173</v>
      </c>
      <c r="Q57" s="32">
        <v>2167</v>
      </c>
      <c r="R57" s="32">
        <v>10616</v>
      </c>
      <c r="S57" s="32">
        <v>12544</v>
      </c>
      <c r="T57" s="23">
        <v>63.146237100427896</v>
      </c>
      <c r="U57" s="18">
        <v>7321</v>
      </c>
    </row>
    <row r="58" spans="1:21" ht="24.75" customHeight="1">
      <c r="A58" s="24"/>
      <c r="B58" s="25" t="s">
        <v>15</v>
      </c>
      <c r="C58" s="11">
        <v>154000</v>
      </c>
      <c r="D58" s="11"/>
      <c r="E58" s="12"/>
      <c r="F58" s="11"/>
      <c r="G58" s="10">
        <f>SUM(C58:F58)</f>
        <v>154000</v>
      </c>
      <c r="H58" s="13"/>
      <c r="I58" s="13"/>
      <c r="J58" s="14"/>
      <c r="K58" s="26">
        <v>154</v>
      </c>
      <c r="L58" s="26">
        <v>40</v>
      </c>
      <c r="M58" s="34">
        <v>0</v>
      </c>
      <c r="N58" s="34">
        <v>40</v>
      </c>
      <c r="O58" s="34">
        <v>0</v>
      </c>
      <c r="P58" s="34">
        <v>0</v>
      </c>
      <c r="Q58" s="34">
        <v>0</v>
      </c>
      <c r="R58" s="26">
        <v>0</v>
      </c>
      <c r="S58" s="26">
        <v>0</v>
      </c>
      <c r="T58" s="27">
        <v>0</v>
      </c>
      <c r="U58" s="7">
        <v>40</v>
      </c>
    </row>
    <row r="59" spans="1:21" ht="24.75" customHeight="1">
      <c r="A59" s="24"/>
      <c r="B59" s="25" t="s">
        <v>32</v>
      </c>
      <c r="C59" s="11">
        <v>70191000</v>
      </c>
      <c r="D59" s="11"/>
      <c r="E59" s="12"/>
      <c r="F59" s="11"/>
      <c r="G59" s="10">
        <f>SUM(C59:F59)</f>
        <v>70191000</v>
      </c>
      <c r="H59" s="13"/>
      <c r="I59" s="13"/>
      <c r="J59" s="14"/>
      <c r="K59" s="26">
        <v>70191</v>
      </c>
      <c r="L59" s="26">
        <v>5894</v>
      </c>
      <c r="M59" s="34">
        <v>13931</v>
      </c>
      <c r="N59" s="34">
        <v>19825</v>
      </c>
      <c r="O59" s="34">
        <v>7276</v>
      </c>
      <c r="P59" s="34">
        <v>1173</v>
      </c>
      <c r="Q59" s="34">
        <v>2167</v>
      </c>
      <c r="R59" s="26">
        <v>10616</v>
      </c>
      <c r="S59" s="26">
        <v>12544</v>
      </c>
      <c r="T59" s="27">
        <v>63.27364438839849</v>
      </c>
      <c r="U59" s="7">
        <v>7281</v>
      </c>
    </row>
    <row r="60" spans="1:21" ht="24.75" customHeight="1">
      <c r="A60" s="38" t="s">
        <v>76</v>
      </c>
      <c r="B60" s="38"/>
      <c r="C60" s="15">
        <f>SUM(C61:C64)</f>
        <v>14996586000</v>
      </c>
      <c r="D60" s="15">
        <f aca="true" t="shared" si="6" ref="D60:J60">SUM(D61:D64)</f>
        <v>4486385000</v>
      </c>
      <c r="E60" s="15">
        <f t="shared" si="6"/>
        <v>0</v>
      </c>
      <c r="F60" s="15">
        <f t="shared" si="6"/>
        <v>0</v>
      </c>
      <c r="G60" s="15">
        <f t="shared" si="6"/>
        <v>19482971000</v>
      </c>
      <c r="H60" s="15">
        <f t="shared" si="6"/>
        <v>588915577</v>
      </c>
      <c r="I60" s="15">
        <f t="shared" si="6"/>
        <v>0</v>
      </c>
      <c r="J60" s="15">
        <f t="shared" si="6"/>
        <v>0</v>
      </c>
      <c r="K60" s="15">
        <v>20071887</v>
      </c>
      <c r="L60" s="15">
        <v>34314</v>
      </c>
      <c r="M60" s="15">
        <v>237037</v>
      </c>
      <c r="N60" s="15">
        <v>271351</v>
      </c>
      <c r="O60" s="32">
        <v>1529</v>
      </c>
      <c r="P60" s="32">
        <v>2118</v>
      </c>
      <c r="Q60" s="32">
        <v>205748</v>
      </c>
      <c r="R60" s="32">
        <v>209396</v>
      </c>
      <c r="S60" s="32">
        <v>237336</v>
      </c>
      <c r="T60" s="23">
        <v>87.46457540233867</v>
      </c>
      <c r="U60" s="18">
        <v>34015</v>
      </c>
    </row>
    <row r="61" spans="1:21" ht="24.75" customHeight="1">
      <c r="A61" s="24"/>
      <c r="B61" s="25" t="s">
        <v>15</v>
      </c>
      <c r="C61" s="11">
        <v>1910000</v>
      </c>
      <c r="D61" s="11"/>
      <c r="E61" s="12"/>
      <c r="F61" s="11"/>
      <c r="G61" s="10">
        <f>SUM(C61:F61)</f>
        <v>1910000</v>
      </c>
      <c r="H61" s="13"/>
      <c r="I61" s="13"/>
      <c r="J61" s="14"/>
      <c r="K61" s="26">
        <v>1910</v>
      </c>
      <c r="L61" s="26">
        <v>414</v>
      </c>
      <c r="M61" s="34">
        <v>414</v>
      </c>
      <c r="N61" s="34">
        <v>828</v>
      </c>
      <c r="O61" s="34">
        <v>18</v>
      </c>
      <c r="P61" s="34">
        <v>0</v>
      </c>
      <c r="Q61" s="34">
        <v>0</v>
      </c>
      <c r="R61" s="26">
        <v>18</v>
      </c>
      <c r="S61" s="26">
        <v>18</v>
      </c>
      <c r="T61" s="27">
        <v>2.1739130434782608</v>
      </c>
      <c r="U61" s="7">
        <v>810</v>
      </c>
    </row>
    <row r="62" spans="1:21" ht="24.75" customHeight="1">
      <c r="A62" s="24"/>
      <c r="B62" s="25" t="s">
        <v>32</v>
      </c>
      <c r="C62" s="11">
        <v>327356000</v>
      </c>
      <c r="D62" s="11"/>
      <c r="E62" s="12"/>
      <c r="F62" s="11"/>
      <c r="G62" s="10">
        <f>SUM(C62:F62)</f>
        <v>327356000</v>
      </c>
      <c r="H62" s="13"/>
      <c r="I62" s="13"/>
      <c r="J62" s="14"/>
      <c r="K62" s="26">
        <v>327356</v>
      </c>
      <c r="L62" s="26">
        <v>5309</v>
      </c>
      <c r="M62" s="34">
        <v>7770</v>
      </c>
      <c r="N62" s="34">
        <v>13079</v>
      </c>
      <c r="O62" s="34">
        <v>1510</v>
      </c>
      <c r="P62" s="34">
        <v>2118</v>
      </c>
      <c r="Q62" s="34">
        <v>4687</v>
      </c>
      <c r="R62" s="26">
        <v>8316</v>
      </c>
      <c r="S62" s="26">
        <v>11111</v>
      </c>
      <c r="T62" s="27">
        <v>84.95297805642633</v>
      </c>
      <c r="U62" s="7">
        <v>1968</v>
      </c>
    </row>
    <row r="63" spans="1:23" ht="24.75" customHeight="1">
      <c r="A63" s="24"/>
      <c r="B63" s="25" t="s">
        <v>77</v>
      </c>
      <c r="C63" s="11">
        <v>14667320000</v>
      </c>
      <c r="D63" s="11"/>
      <c r="E63" s="12"/>
      <c r="F63" s="11"/>
      <c r="G63" s="10">
        <f>SUM(C63:F63)</f>
        <v>14667320000</v>
      </c>
      <c r="H63" s="13">
        <v>588915577</v>
      </c>
      <c r="I63" s="13"/>
      <c r="J63" s="14"/>
      <c r="K63" s="26">
        <v>15256236</v>
      </c>
      <c r="L63" s="26">
        <v>28591</v>
      </c>
      <c r="M63" s="34">
        <v>228853</v>
      </c>
      <c r="N63" s="34">
        <v>257444</v>
      </c>
      <c r="O63" s="34">
        <v>0</v>
      </c>
      <c r="P63" s="34">
        <v>0</v>
      </c>
      <c r="Q63" s="34">
        <v>201061</v>
      </c>
      <c r="R63" s="26">
        <v>201061</v>
      </c>
      <c r="S63" s="26">
        <v>226207</v>
      </c>
      <c r="T63" s="27">
        <v>87.8664874691195</v>
      </c>
      <c r="U63" s="7">
        <v>31237</v>
      </c>
      <c r="W63" s="30"/>
    </row>
    <row r="64" spans="1:23" ht="24.75" customHeight="1">
      <c r="A64" s="24"/>
      <c r="B64" s="25" t="s">
        <v>87</v>
      </c>
      <c r="C64" s="11">
        <v>0</v>
      </c>
      <c r="D64" s="11">
        <v>4486385000</v>
      </c>
      <c r="E64" s="12"/>
      <c r="F64" s="11"/>
      <c r="G64" s="10">
        <f>SUM(C64:F64)</f>
        <v>4486385000</v>
      </c>
      <c r="H64" s="13"/>
      <c r="I64" s="13"/>
      <c r="J64" s="14"/>
      <c r="K64" s="26">
        <v>4486385</v>
      </c>
      <c r="L64" s="26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26">
        <v>0</v>
      </c>
      <c r="S64" s="26">
        <v>0</v>
      </c>
      <c r="T64" s="27">
        <v>0</v>
      </c>
      <c r="U64" s="7">
        <v>0</v>
      </c>
      <c r="W64" s="30"/>
    </row>
    <row r="65" spans="1:21" ht="24.75" customHeight="1">
      <c r="A65" s="38" t="s">
        <v>78</v>
      </c>
      <c r="B65" s="38"/>
      <c r="C65" s="15">
        <f aca="true" t="shared" si="7" ref="C65:J65">SUM(C66:C74)</f>
        <v>11915647000</v>
      </c>
      <c r="D65" s="15">
        <f t="shared" si="7"/>
        <v>0</v>
      </c>
      <c r="E65" s="16">
        <f t="shared" si="7"/>
        <v>0</v>
      </c>
      <c r="F65" s="15">
        <f t="shared" si="7"/>
        <v>0</v>
      </c>
      <c r="G65" s="15">
        <f>SUM(G66:G74)</f>
        <v>11915647000</v>
      </c>
      <c r="H65" s="15">
        <f t="shared" si="7"/>
        <v>0</v>
      </c>
      <c r="I65" s="15">
        <f t="shared" si="7"/>
        <v>0</v>
      </c>
      <c r="J65" s="16">
        <f t="shared" si="7"/>
        <v>0</v>
      </c>
      <c r="K65" s="15">
        <v>11915647</v>
      </c>
      <c r="L65" s="15">
        <v>3311843</v>
      </c>
      <c r="M65" s="15">
        <v>2462630</v>
      </c>
      <c r="N65" s="15">
        <v>5774473</v>
      </c>
      <c r="O65" s="32">
        <v>27154</v>
      </c>
      <c r="P65" s="32">
        <v>20362</v>
      </c>
      <c r="Q65" s="32">
        <v>2359211</v>
      </c>
      <c r="R65" s="32">
        <v>2406728</v>
      </c>
      <c r="S65" s="32">
        <v>5597761</v>
      </c>
      <c r="T65" s="23">
        <v>96.93977268574984</v>
      </c>
      <c r="U65" s="18">
        <v>176712</v>
      </c>
    </row>
    <row r="66" spans="1:21" ht="24.75" customHeight="1">
      <c r="A66" s="24"/>
      <c r="B66" s="25" t="s">
        <v>15</v>
      </c>
      <c r="C66" s="11">
        <v>4208000</v>
      </c>
      <c r="D66" s="11"/>
      <c r="E66" s="12"/>
      <c r="F66" s="11"/>
      <c r="G66" s="10">
        <f aca="true" t="shared" si="8" ref="G66:G74">SUM(C66:F66)</f>
        <v>4208000</v>
      </c>
      <c r="H66" s="13"/>
      <c r="I66" s="13"/>
      <c r="J66" s="14"/>
      <c r="K66" s="26">
        <v>4208</v>
      </c>
      <c r="L66" s="26">
        <v>2574</v>
      </c>
      <c r="M66" s="34">
        <v>0</v>
      </c>
      <c r="N66" s="34">
        <v>2574</v>
      </c>
      <c r="O66" s="34">
        <v>0</v>
      </c>
      <c r="P66" s="34">
        <v>0</v>
      </c>
      <c r="Q66" s="34">
        <v>0</v>
      </c>
      <c r="R66" s="26">
        <v>0</v>
      </c>
      <c r="S66" s="26">
        <v>0</v>
      </c>
      <c r="T66" s="27">
        <v>0</v>
      </c>
      <c r="U66" s="7">
        <v>2574</v>
      </c>
    </row>
    <row r="67" spans="1:21" ht="24.75" customHeight="1">
      <c r="A67" s="24"/>
      <c r="B67" s="25" t="s">
        <v>19</v>
      </c>
      <c r="C67" s="11">
        <v>19969000</v>
      </c>
      <c r="D67" s="11"/>
      <c r="E67" s="12"/>
      <c r="F67" s="11"/>
      <c r="G67" s="10">
        <f t="shared" si="8"/>
        <v>19969000</v>
      </c>
      <c r="H67" s="13"/>
      <c r="I67" s="13"/>
      <c r="J67" s="14"/>
      <c r="K67" s="26">
        <v>19969</v>
      </c>
      <c r="L67" s="26">
        <v>4993</v>
      </c>
      <c r="M67" s="34">
        <v>4992</v>
      </c>
      <c r="N67" s="34">
        <v>9985</v>
      </c>
      <c r="O67" s="34">
        <v>2889</v>
      </c>
      <c r="P67" s="34">
        <v>2727</v>
      </c>
      <c r="Q67" s="34">
        <v>4</v>
      </c>
      <c r="R67" s="26">
        <v>5620</v>
      </c>
      <c r="S67" s="26">
        <v>5620</v>
      </c>
      <c r="T67" s="27">
        <v>56.28442663995994</v>
      </c>
      <c r="U67" s="7">
        <v>4365</v>
      </c>
    </row>
    <row r="68" spans="1:21" ht="24.75" customHeight="1">
      <c r="A68" s="24"/>
      <c r="B68" s="25" t="s">
        <v>53</v>
      </c>
      <c r="C68" s="11">
        <v>76004000</v>
      </c>
      <c r="D68" s="11"/>
      <c r="E68" s="12"/>
      <c r="F68" s="11"/>
      <c r="G68" s="10">
        <f t="shared" si="8"/>
        <v>76004000</v>
      </c>
      <c r="H68" s="13"/>
      <c r="I68" s="13"/>
      <c r="J68" s="14"/>
      <c r="K68" s="26">
        <v>76004</v>
      </c>
      <c r="L68" s="26">
        <v>12668</v>
      </c>
      <c r="M68" s="34">
        <v>12668</v>
      </c>
      <c r="N68" s="34">
        <v>25336</v>
      </c>
      <c r="O68" s="34">
        <v>2034</v>
      </c>
      <c r="P68" s="34">
        <v>6901</v>
      </c>
      <c r="Q68" s="34">
        <v>2754</v>
      </c>
      <c r="R68" s="26">
        <v>11690</v>
      </c>
      <c r="S68" s="26">
        <v>20062</v>
      </c>
      <c r="T68" s="27">
        <v>79.18377012946006</v>
      </c>
      <c r="U68" s="7">
        <v>5274</v>
      </c>
    </row>
    <row r="69" spans="1:21" ht="24.75" customHeight="1">
      <c r="A69" s="24"/>
      <c r="B69" s="25" t="s">
        <v>32</v>
      </c>
      <c r="C69" s="11">
        <v>355413000</v>
      </c>
      <c r="D69" s="11"/>
      <c r="E69" s="12"/>
      <c r="F69" s="11"/>
      <c r="G69" s="10">
        <f t="shared" si="8"/>
        <v>355413000</v>
      </c>
      <c r="H69" s="13"/>
      <c r="I69" s="13"/>
      <c r="J69" s="14"/>
      <c r="K69" s="26">
        <v>355413</v>
      </c>
      <c r="L69" s="26">
        <v>121586</v>
      </c>
      <c r="M69" s="34">
        <v>89082</v>
      </c>
      <c r="N69" s="34">
        <v>210668</v>
      </c>
      <c r="O69" s="34">
        <v>21268</v>
      </c>
      <c r="P69" s="34">
        <v>10224</v>
      </c>
      <c r="Q69" s="34">
        <v>7947</v>
      </c>
      <c r="R69" s="26">
        <v>39440</v>
      </c>
      <c r="S69" s="26">
        <v>57751</v>
      </c>
      <c r="T69" s="27">
        <v>27.413275865342623</v>
      </c>
      <c r="U69" s="7">
        <v>152917</v>
      </c>
    </row>
    <row r="70" spans="1:21" ht="24.75" customHeight="1">
      <c r="A70" s="24"/>
      <c r="B70" s="25" t="s">
        <v>35</v>
      </c>
      <c r="C70" s="11">
        <v>23703000</v>
      </c>
      <c r="D70" s="11"/>
      <c r="E70" s="12"/>
      <c r="F70" s="11"/>
      <c r="G70" s="10">
        <f>SUM(C70:F70)</f>
        <v>23703000</v>
      </c>
      <c r="H70" s="13"/>
      <c r="I70" s="13"/>
      <c r="J70" s="14"/>
      <c r="K70" s="26">
        <v>23703</v>
      </c>
      <c r="L70" s="26">
        <v>5679</v>
      </c>
      <c r="M70" s="34">
        <v>5679</v>
      </c>
      <c r="N70" s="34">
        <v>11358</v>
      </c>
      <c r="O70" s="34">
        <v>460</v>
      </c>
      <c r="P70" s="34">
        <v>390</v>
      </c>
      <c r="Q70" s="34">
        <v>434</v>
      </c>
      <c r="R70" s="26">
        <v>1284</v>
      </c>
      <c r="S70" s="26">
        <v>2342</v>
      </c>
      <c r="T70" s="27">
        <v>20.61982743440747</v>
      </c>
      <c r="U70" s="7">
        <v>9016</v>
      </c>
    </row>
    <row r="71" spans="1:21" ht="24.75" customHeight="1">
      <c r="A71" s="24"/>
      <c r="B71" s="25" t="s">
        <v>37</v>
      </c>
      <c r="C71" s="11">
        <v>2809000</v>
      </c>
      <c r="D71" s="11"/>
      <c r="E71" s="12"/>
      <c r="F71" s="11"/>
      <c r="G71" s="10">
        <f t="shared" si="8"/>
        <v>2809000</v>
      </c>
      <c r="H71" s="13"/>
      <c r="I71" s="13"/>
      <c r="J71" s="14"/>
      <c r="K71" s="26">
        <v>2809</v>
      </c>
      <c r="L71" s="26">
        <v>468</v>
      </c>
      <c r="M71" s="34">
        <v>702</v>
      </c>
      <c r="N71" s="34">
        <v>1170</v>
      </c>
      <c r="O71" s="34">
        <v>20</v>
      </c>
      <c r="P71" s="34">
        <v>10</v>
      </c>
      <c r="Q71" s="34">
        <v>16</v>
      </c>
      <c r="R71" s="26">
        <v>46</v>
      </c>
      <c r="S71" s="26">
        <v>246</v>
      </c>
      <c r="T71" s="27">
        <v>21.025641025641026</v>
      </c>
      <c r="U71" s="7">
        <v>924</v>
      </c>
    </row>
    <row r="72" spans="1:21" ht="24.75" customHeight="1">
      <c r="A72" s="24"/>
      <c r="B72" s="25" t="s">
        <v>39</v>
      </c>
      <c r="C72" s="11">
        <v>3200000</v>
      </c>
      <c r="D72" s="11"/>
      <c r="E72" s="12"/>
      <c r="F72" s="11"/>
      <c r="G72" s="10">
        <f t="shared" si="8"/>
        <v>3200000</v>
      </c>
      <c r="H72" s="13"/>
      <c r="I72" s="13"/>
      <c r="J72" s="14"/>
      <c r="K72" s="26">
        <v>3200</v>
      </c>
      <c r="L72" s="26">
        <v>0</v>
      </c>
      <c r="M72" s="34">
        <v>0</v>
      </c>
      <c r="N72" s="34">
        <v>0</v>
      </c>
      <c r="O72" s="34">
        <v>99</v>
      </c>
      <c r="P72" s="34">
        <v>0</v>
      </c>
      <c r="Q72" s="34">
        <v>0</v>
      </c>
      <c r="R72" s="26">
        <v>99</v>
      </c>
      <c r="S72" s="26">
        <v>99</v>
      </c>
      <c r="T72" s="27">
        <v>0</v>
      </c>
      <c r="U72" s="35">
        <v>-99</v>
      </c>
    </row>
    <row r="73" spans="1:21" ht="24.75" customHeight="1">
      <c r="A73" s="24"/>
      <c r="B73" s="25" t="s">
        <v>45</v>
      </c>
      <c r="C73" s="11">
        <v>6317000</v>
      </c>
      <c r="D73" s="11"/>
      <c r="E73" s="12"/>
      <c r="F73" s="11"/>
      <c r="G73" s="10">
        <f t="shared" si="8"/>
        <v>6317000</v>
      </c>
      <c r="H73" s="13"/>
      <c r="I73" s="13"/>
      <c r="J73" s="14"/>
      <c r="K73" s="26">
        <v>6317</v>
      </c>
      <c r="L73" s="26">
        <v>1580</v>
      </c>
      <c r="M73" s="34">
        <v>1579</v>
      </c>
      <c r="N73" s="34">
        <v>3159</v>
      </c>
      <c r="O73" s="34">
        <v>382</v>
      </c>
      <c r="P73" s="34">
        <v>110</v>
      </c>
      <c r="Q73" s="34">
        <v>126</v>
      </c>
      <c r="R73" s="26">
        <v>619</v>
      </c>
      <c r="S73" s="26">
        <v>1416</v>
      </c>
      <c r="T73" s="27">
        <v>44.82431149097816</v>
      </c>
      <c r="U73" s="7">
        <v>1743</v>
      </c>
    </row>
    <row r="74" spans="1:23" ht="24.75" customHeight="1">
      <c r="A74" s="24"/>
      <c r="B74" s="25" t="s">
        <v>65</v>
      </c>
      <c r="C74" s="11">
        <v>11424024000</v>
      </c>
      <c r="D74" s="11"/>
      <c r="E74" s="12"/>
      <c r="F74" s="11"/>
      <c r="G74" s="10">
        <f t="shared" si="8"/>
        <v>11424024000</v>
      </c>
      <c r="H74" s="13"/>
      <c r="I74" s="13"/>
      <c r="J74" s="14"/>
      <c r="K74" s="26">
        <v>11424024</v>
      </c>
      <c r="L74" s="26">
        <v>3162295</v>
      </c>
      <c r="M74" s="34">
        <v>2347928</v>
      </c>
      <c r="N74" s="34">
        <v>5510223</v>
      </c>
      <c r="O74" s="34">
        <v>0</v>
      </c>
      <c r="P74" s="34">
        <v>0</v>
      </c>
      <c r="Q74" s="34">
        <v>2347928</v>
      </c>
      <c r="R74" s="26">
        <v>2347928</v>
      </c>
      <c r="S74" s="26">
        <v>5510223</v>
      </c>
      <c r="T74" s="27">
        <v>100</v>
      </c>
      <c r="U74" s="7">
        <v>0</v>
      </c>
      <c r="W74" s="30"/>
    </row>
    <row r="75" spans="1:21" ht="24.75" customHeight="1">
      <c r="A75" s="38" t="s">
        <v>59</v>
      </c>
      <c r="B75" s="38"/>
      <c r="C75" s="15">
        <f aca="true" t="shared" si="9" ref="C75:J75">SUM(C76:C90)</f>
        <v>8198990000</v>
      </c>
      <c r="D75" s="15">
        <f t="shared" si="9"/>
        <v>0</v>
      </c>
      <c r="E75" s="16">
        <f t="shared" si="9"/>
        <v>-6636000</v>
      </c>
      <c r="F75" s="15">
        <f t="shared" si="9"/>
        <v>0</v>
      </c>
      <c r="G75" s="15">
        <f>SUM(G76:G90)</f>
        <v>8192354000</v>
      </c>
      <c r="H75" s="15">
        <f t="shared" si="9"/>
        <v>0</v>
      </c>
      <c r="I75" s="15">
        <f t="shared" si="9"/>
        <v>0</v>
      </c>
      <c r="J75" s="16">
        <f t="shared" si="9"/>
        <v>0</v>
      </c>
      <c r="K75" s="15">
        <v>8192354</v>
      </c>
      <c r="L75" s="15">
        <v>2250560</v>
      </c>
      <c r="M75" s="15">
        <v>1641818</v>
      </c>
      <c r="N75" s="15">
        <v>3892378</v>
      </c>
      <c r="O75" s="32">
        <v>502350</v>
      </c>
      <c r="P75" s="32">
        <v>502277</v>
      </c>
      <c r="Q75" s="32">
        <v>496964</v>
      </c>
      <c r="R75" s="32">
        <v>1501592</v>
      </c>
      <c r="S75" s="32">
        <v>3657397</v>
      </c>
      <c r="T75" s="23">
        <v>93.96304778210133</v>
      </c>
      <c r="U75" s="18">
        <v>234981</v>
      </c>
    </row>
    <row r="76" spans="1:21" ht="24.75" customHeight="1">
      <c r="A76" s="24"/>
      <c r="B76" s="25" t="s">
        <v>6</v>
      </c>
      <c r="C76" s="11">
        <v>4451480000</v>
      </c>
      <c r="D76" s="11"/>
      <c r="E76" s="12"/>
      <c r="F76" s="11"/>
      <c r="G76" s="10">
        <f aca="true" t="shared" si="10" ref="G76:G91">SUM(C76:F76)</f>
        <v>4451480000</v>
      </c>
      <c r="H76" s="13"/>
      <c r="I76" s="13"/>
      <c r="J76" s="14"/>
      <c r="K76" s="26">
        <v>4451480</v>
      </c>
      <c r="L76" s="26">
        <v>1100692</v>
      </c>
      <c r="M76" s="34">
        <v>1096428</v>
      </c>
      <c r="N76" s="34">
        <v>2197120</v>
      </c>
      <c r="O76" s="34">
        <v>365248</v>
      </c>
      <c r="P76" s="34">
        <v>365059</v>
      </c>
      <c r="Q76" s="34">
        <v>365643</v>
      </c>
      <c r="R76" s="26">
        <v>1095951</v>
      </c>
      <c r="S76" s="26">
        <v>2193604</v>
      </c>
      <c r="T76" s="27">
        <v>99.83997232741044</v>
      </c>
      <c r="U76" s="7">
        <v>3516</v>
      </c>
    </row>
    <row r="77" spans="1:21" ht="24.75" customHeight="1">
      <c r="A77" s="24"/>
      <c r="B77" s="25" t="s">
        <v>7</v>
      </c>
      <c r="C77" s="11">
        <v>1764289000</v>
      </c>
      <c r="D77" s="11"/>
      <c r="E77" s="12"/>
      <c r="F77" s="11"/>
      <c r="G77" s="10">
        <f t="shared" si="10"/>
        <v>1764289000</v>
      </c>
      <c r="H77" s="13"/>
      <c r="I77" s="13"/>
      <c r="J77" s="14"/>
      <c r="K77" s="26">
        <v>1764289</v>
      </c>
      <c r="L77" s="26">
        <v>790610</v>
      </c>
      <c r="M77" s="34">
        <v>49601</v>
      </c>
      <c r="N77" s="34">
        <v>840211</v>
      </c>
      <c r="O77" s="34">
        <v>19185</v>
      </c>
      <c r="P77" s="34">
        <v>16568</v>
      </c>
      <c r="Q77" s="34">
        <v>16655</v>
      </c>
      <c r="R77" s="26">
        <v>52409</v>
      </c>
      <c r="S77" s="26">
        <v>836529</v>
      </c>
      <c r="T77" s="27">
        <v>99.56177674417498</v>
      </c>
      <c r="U77" s="7">
        <v>3682</v>
      </c>
    </row>
    <row r="78" spans="1:21" ht="24.75" customHeight="1">
      <c r="A78" s="24"/>
      <c r="B78" s="25" t="s">
        <v>8</v>
      </c>
      <c r="C78" s="11">
        <v>1013305000</v>
      </c>
      <c r="D78" s="11"/>
      <c r="E78" s="12"/>
      <c r="F78" s="11"/>
      <c r="G78" s="10">
        <f t="shared" si="10"/>
        <v>1013305000</v>
      </c>
      <c r="H78" s="13"/>
      <c r="I78" s="13"/>
      <c r="J78" s="14"/>
      <c r="K78" s="26">
        <v>1013305</v>
      </c>
      <c r="L78" s="26">
        <v>168884</v>
      </c>
      <c r="M78" s="34">
        <v>253326</v>
      </c>
      <c r="N78" s="34">
        <v>422210</v>
      </c>
      <c r="O78" s="34">
        <v>63448</v>
      </c>
      <c r="P78" s="34">
        <v>74182</v>
      </c>
      <c r="Q78" s="34">
        <v>63471</v>
      </c>
      <c r="R78" s="26">
        <v>201102</v>
      </c>
      <c r="S78" s="26">
        <v>369952</v>
      </c>
      <c r="T78" s="27">
        <v>87.62274697425451</v>
      </c>
      <c r="U78" s="7">
        <v>52258</v>
      </c>
    </row>
    <row r="79" spans="1:21" ht="24.75" customHeight="1">
      <c r="A79" s="24"/>
      <c r="B79" s="25" t="s">
        <v>71</v>
      </c>
      <c r="C79" s="11">
        <v>22681000</v>
      </c>
      <c r="D79" s="11"/>
      <c r="E79" s="12"/>
      <c r="F79" s="11"/>
      <c r="G79" s="10">
        <f t="shared" si="10"/>
        <v>22681000</v>
      </c>
      <c r="H79" s="13"/>
      <c r="I79" s="13"/>
      <c r="J79" s="14"/>
      <c r="K79" s="26">
        <v>22681</v>
      </c>
      <c r="L79" s="26">
        <v>6566</v>
      </c>
      <c r="M79" s="34">
        <v>0</v>
      </c>
      <c r="N79" s="34">
        <v>6566</v>
      </c>
      <c r="O79" s="34">
        <v>891</v>
      </c>
      <c r="P79" s="34">
        <v>891</v>
      </c>
      <c r="Q79" s="34">
        <v>891</v>
      </c>
      <c r="R79" s="26">
        <v>2675</v>
      </c>
      <c r="S79" s="26">
        <v>6255</v>
      </c>
      <c r="T79" s="27">
        <v>95.26347852573865</v>
      </c>
      <c r="U79" s="7">
        <v>311</v>
      </c>
    </row>
    <row r="80" spans="1:21" ht="24.75" customHeight="1">
      <c r="A80" s="24"/>
      <c r="B80" s="25" t="s">
        <v>85</v>
      </c>
      <c r="C80" s="11">
        <v>91266000</v>
      </c>
      <c r="D80" s="11"/>
      <c r="E80" s="12">
        <v>-6636000</v>
      </c>
      <c r="F80" s="11"/>
      <c r="G80" s="10">
        <f t="shared" si="10"/>
        <v>84630000</v>
      </c>
      <c r="H80" s="13"/>
      <c r="I80" s="13"/>
      <c r="J80" s="14"/>
      <c r="K80" s="26">
        <v>84630</v>
      </c>
      <c r="L80" s="26">
        <v>25987</v>
      </c>
      <c r="M80" s="34">
        <v>25688</v>
      </c>
      <c r="N80" s="34">
        <v>51675</v>
      </c>
      <c r="O80" s="34">
        <v>0</v>
      </c>
      <c r="P80" s="34">
        <v>0</v>
      </c>
      <c r="Q80" s="34">
        <v>0</v>
      </c>
      <c r="R80" s="26">
        <v>0</v>
      </c>
      <c r="S80" s="26">
        <v>25935</v>
      </c>
      <c r="T80" s="27">
        <v>50.18867924528302</v>
      </c>
      <c r="U80" s="7">
        <v>25740</v>
      </c>
    </row>
    <row r="81" spans="1:21" ht="24.75" customHeight="1">
      <c r="A81" s="24"/>
      <c r="B81" s="25" t="s">
        <v>15</v>
      </c>
      <c r="C81" s="11">
        <v>4374000</v>
      </c>
      <c r="D81" s="11"/>
      <c r="E81" s="12"/>
      <c r="F81" s="11"/>
      <c r="G81" s="10">
        <f t="shared" si="10"/>
        <v>4374000</v>
      </c>
      <c r="H81" s="13"/>
      <c r="I81" s="13"/>
      <c r="J81" s="14"/>
      <c r="K81" s="26">
        <v>4374</v>
      </c>
      <c r="L81" s="26">
        <v>1582</v>
      </c>
      <c r="M81" s="34">
        <v>1265</v>
      </c>
      <c r="N81" s="34">
        <v>2847</v>
      </c>
      <c r="O81" s="34">
        <v>498</v>
      </c>
      <c r="P81" s="34">
        <v>333</v>
      </c>
      <c r="Q81" s="34">
        <v>295</v>
      </c>
      <c r="R81" s="26">
        <v>1126</v>
      </c>
      <c r="S81" s="26">
        <v>1788</v>
      </c>
      <c r="T81" s="27">
        <v>62.80295047418335</v>
      </c>
      <c r="U81" s="7">
        <v>1059</v>
      </c>
    </row>
    <row r="82" spans="1:21" ht="24.75" customHeight="1">
      <c r="A82" s="24"/>
      <c r="B82" s="25" t="s">
        <v>18</v>
      </c>
      <c r="C82" s="11">
        <v>9768000</v>
      </c>
      <c r="D82" s="11"/>
      <c r="E82" s="12"/>
      <c r="F82" s="11"/>
      <c r="G82" s="10">
        <f t="shared" si="10"/>
        <v>9768000</v>
      </c>
      <c r="H82" s="13"/>
      <c r="I82" s="13"/>
      <c r="J82" s="14"/>
      <c r="K82" s="26">
        <v>9768</v>
      </c>
      <c r="L82" s="26">
        <v>3106</v>
      </c>
      <c r="M82" s="34">
        <v>2420</v>
      </c>
      <c r="N82" s="34">
        <v>5526</v>
      </c>
      <c r="O82" s="34">
        <v>778</v>
      </c>
      <c r="P82" s="34">
        <v>5</v>
      </c>
      <c r="Q82" s="34">
        <v>674</v>
      </c>
      <c r="R82" s="26">
        <v>1458</v>
      </c>
      <c r="S82" s="26">
        <v>3497</v>
      </c>
      <c r="T82" s="27">
        <v>63.28266377126312</v>
      </c>
      <c r="U82" s="7">
        <v>2029</v>
      </c>
    </row>
    <row r="83" spans="1:21" ht="24.75" customHeight="1">
      <c r="A83" s="24"/>
      <c r="B83" s="25" t="s">
        <v>19</v>
      </c>
      <c r="C83" s="11">
        <v>141354000</v>
      </c>
      <c r="D83" s="11"/>
      <c r="E83" s="12"/>
      <c r="F83" s="11"/>
      <c r="G83" s="10">
        <f t="shared" si="10"/>
        <v>141354000</v>
      </c>
      <c r="H83" s="13"/>
      <c r="I83" s="13"/>
      <c r="J83" s="14"/>
      <c r="K83" s="26">
        <v>141354</v>
      </c>
      <c r="L83" s="26">
        <v>44984</v>
      </c>
      <c r="M83" s="34">
        <v>51765</v>
      </c>
      <c r="N83" s="34">
        <v>96749</v>
      </c>
      <c r="O83" s="34">
        <v>11922</v>
      </c>
      <c r="P83" s="34">
        <v>10141</v>
      </c>
      <c r="Q83" s="34">
        <v>11297</v>
      </c>
      <c r="R83" s="26">
        <v>33361</v>
      </c>
      <c r="S83" s="26">
        <v>55430</v>
      </c>
      <c r="T83" s="27">
        <v>57.29258183547117</v>
      </c>
      <c r="U83" s="7">
        <v>41319</v>
      </c>
    </row>
    <row r="84" spans="1:21" ht="24.75" customHeight="1">
      <c r="A84" s="24"/>
      <c r="B84" s="25" t="s">
        <v>24</v>
      </c>
      <c r="C84" s="11">
        <v>13681000</v>
      </c>
      <c r="D84" s="11"/>
      <c r="E84" s="12"/>
      <c r="F84" s="11"/>
      <c r="G84" s="10">
        <f t="shared" si="10"/>
        <v>13681000</v>
      </c>
      <c r="H84" s="13"/>
      <c r="I84" s="13"/>
      <c r="J84" s="14"/>
      <c r="K84" s="26">
        <v>13681</v>
      </c>
      <c r="L84" s="26">
        <v>3725</v>
      </c>
      <c r="M84" s="34">
        <v>3912</v>
      </c>
      <c r="N84" s="34">
        <v>7637</v>
      </c>
      <c r="O84" s="34">
        <v>844</v>
      </c>
      <c r="P84" s="34">
        <v>202</v>
      </c>
      <c r="Q84" s="34">
        <v>1274</v>
      </c>
      <c r="R84" s="26">
        <v>2321</v>
      </c>
      <c r="S84" s="26">
        <v>4866</v>
      </c>
      <c r="T84" s="27">
        <v>63.716118894854</v>
      </c>
      <c r="U84" s="7">
        <v>2771</v>
      </c>
    </row>
    <row r="85" spans="1:21" ht="24.75" customHeight="1">
      <c r="A85" s="24"/>
      <c r="B85" s="25" t="s">
        <v>53</v>
      </c>
      <c r="C85" s="11">
        <v>94663000</v>
      </c>
      <c r="D85" s="11"/>
      <c r="E85" s="12"/>
      <c r="F85" s="11"/>
      <c r="G85" s="10">
        <f t="shared" si="10"/>
        <v>94663000</v>
      </c>
      <c r="H85" s="13"/>
      <c r="I85" s="13"/>
      <c r="J85" s="14"/>
      <c r="K85" s="26">
        <v>94663</v>
      </c>
      <c r="L85" s="26">
        <v>24517</v>
      </c>
      <c r="M85" s="34">
        <v>22029</v>
      </c>
      <c r="N85" s="34">
        <v>46546</v>
      </c>
      <c r="O85" s="34">
        <v>7266</v>
      </c>
      <c r="P85" s="34">
        <v>6228</v>
      </c>
      <c r="Q85" s="34">
        <v>10025</v>
      </c>
      <c r="R85" s="26">
        <v>23520</v>
      </c>
      <c r="S85" s="26">
        <v>33465</v>
      </c>
      <c r="T85" s="27">
        <v>71.89661839900313</v>
      </c>
      <c r="U85" s="7">
        <v>13081</v>
      </c>
    </row>
    <row r="86" spans="1:21" ht="24.75" customHeight="1">
      <c r="A86" s="24"/>
      <c r="B86" s="25" t="s">
        <v>31</v>
      </c>
      <c r="C86" s="11">
        <v>6399000</v>
      </c>
      <c r="D86" s="11"/>
      <c r="E86" s="12"/>
      <c r="F86" s="11"/>
      <c r="G86" s="10">
        <f t="shared" si="10"/>
        <v>6399000</v>
      </c>
      <c r="H86" s="13"/>
      <c r="I86" s="13"/>
      <c r="J86" s="14"/>
      <c r="K86" s="26">
        <v>6399</v>
      </c>
      <c r="L86" s="26">
        <v>6399</v>
      </c>
      <c r="M86" s="34">
        <v>0</v>
      </c>
      <c r="N86" s="34">
        <v>6399</v>
      </c>
      <c r="O86" s="34">
        <v>0</v>
      </c>
      <c r="P86" s="34">
        <v>0</v>
      </c>
      <c r="Q86" s="34">
        <v>50</v>
      </c>
      <c r="R86" s="26">
        <v>50</v>
      </c>
      <c r="S86" s="26">
        <v>985</v>
      </c>
      <c r="T86" s="27">
        <v>15.39303016096265</v>
      </c>
      <c r="U86" s="7">
        <v>5414</v>
      </c>
    </row>
    <row r="87" spans="1:21" ht="24.75" customHeight="1">
      <c r="A87" s="24"/>
      <c r="B87" s="25" t="s">
        <v>32</v>
      </c>
      <c r="C87" s="11">
        <v>432773000</v>
      </c>
      <c r="D87" s="11"/>
      <c r="E87" s="12"/>
      <c r="F87" s="11"/>
      <c r="G87" s="10">
        <f t="shared" si="10"/>
        <v>432773000</v>
      </c>
      <c r="H87" s="13"/>
      <c r="I87" s="13"/>
      <c r="J87" s="14"/>
      <c r="K87" s="26">
        <v>432773</v>
      </c>
      <c r="L87" s="26">
        <v>61346</v>
      </c>
      <c r="M87" s="34">
        <v>106557</v>
      </c>
      <c r="N87" s="34">
        <v>167903</v>
      </c>
      <c r="O87" s="34">
        <v>14953</v>
      </c>
      <c r="P87" s="34">
        <v>22598</v>
      </c>
      <c r="Q87" s="34">
        <v>20616</v>
      </c>
      <c r="R87" s="26">
        <v>58168</v>
      </c>
      <c r="S87" s="26">
        <v>83511</v>
      </c>
      <c r="T87" s="27">
        <v>49.73764614092661</v>
      </c>
      <c r="U87" s="7">
        <v>84392</v>
      </c>
    </row>
    <row r="88" spans="1:21" ht="24.75" customHeight="1">
      <c r="A88" s="24"/>
      <c r="B88" s="25" t="s">
        <v>38</v>
      </c>
      <c r="C88" s="11">
        <v>80052000</v>
      </c>
      <c r="D88" s="11"/>
      <c r="E88" s="12"/>
      <c r="F88" s="11"/>
      <c r="G88" s="10">
        <f t="shared" si="10"/>
        <v>80052000</v>
      </c>
      <c r="H88" s="13"/>
      <c r="I88" s="13"/>
      <c r="J88" s="14"/>
      <c r="K88" s="26">
        <v>80052</v>
      </c>
      <c r="L88" s="26">
        <v>0</v>
      </c>
      <c r="M88" s="34">
        <v>10599</v>
      </c>
      <c r="N88" s="34">
        <v>10599</v>
      </c>
      <c r="O88" s="34">
        <v>11247</v>
      </c>
      <c r="P88" s="34">
        <v>0</v>
      </c>
      <c r="Q88" s="34">
        <v>0</v>
      </c>
      <c r="R88" s="26">
        <v>11247</v>
      </c>
      <c r="S88" s="26">
        <v>11247</v>
      </c>
      <c r="T88" s="27">
        <v>106.11378431927541</v>
      </c>
      <c r="U88" s="35">
        <v>-648</v>
      </c>
    </row>
    <row r="89" spans="1:21" ht="24.75" customHeight="1">
      <c r="A89" s="24"/>
      <c r="B89" s="25" t="s">
        <v>40</v>
      </c>
      <c r="C89" s="11">
        <v>72785000</v>
      </c>
      <c r="D89" s="11"/>
      <c r="E89" s="12"/>
      <c r="F89" s="11"/>
      <c r="G89" s="10">
        <f t="shared" si="10"/>
        <v>72785000</v>
      </c>
      <c r="H89" s="13"/>
      <c r="I89" s="13"/>
      <c r="J89" s="14"/>
      <c r="K89" s="26">
        <v>72785</v>
      </c>
      <c r="L89" s="26">
        <v>12132</v>
      </c>
      <c r="M89" s="34">
        <v>18198</v>
      </c>
      <c r="N89" s="34">
        <v>30330</v>
      </c>
      <c r="O89" s="34">
        <v>6065</v>
      </c>
      <c r="P89" s="34">
        <v>6065</v>
      </c>
      <c r="Q89" s="34">
        <v>6065</v>
      </c>
      <c r="R89" s="26">
        <v>18196</v>
      </c>
      <c r="S89" s="26">
        <v>30326</v>
      </c>
      <c r="T89" s="27">
        <v>99.98681173755358</v>
      </c>
      <c r="U89" s="7">
        <v>4</v>
      </c>
    </row>
    <row r="90" spans="1:21" ht="24.75" customHeight="1">
      <c r="A90" s="24"/>
      <c r="B90" s="25" t="s">
        <v>51</v>
      </c>
      <c r="C90" s="11">
        <v>120000</v>
      </c>
      <c r="D90" s="11"/>
      <c r="E90" s="12"/>
      <c r="F90" s="11"/>
      <c r="G90" s="10">
        <f t="shared" si="10"/>
        <v>120000</v>
      </c>
      <c r="H90" s="13"/>
      <c r="I90" s="13"/>
      <c r="J90" s="14"/>
      <c r="K90" s="26">
        <v>120</v>
      </c>
      <c r="L90" s="26">
        <v>30</v>
      </c>
      <c r="M90" s="34">
        <v>30</v>
      </c>
      <c r="N90" s="34">
        <v>60</v>
      </c>
      <c r="O90" s="34">
        <v>0</v>
      </c>
      <c r="P90" s="34">
        <v>0</v>
      </c>
      <c r="Q90" s="34">
        <v>2</v>
      </c>
      <c r="R90" s="26">
        <v>2</v>
      </c>
      <c r="S90" s="26">
        <v>2</v>
      </c>
      <c r="T90" s="27">
        <v>3.3333333333333335</v>
      </c>
      <c r="U90" s="7">
        <v>58</v>
      </c>
    </row>
    <row r="91" spans="1:21" ht="24.75" customHeight="1">
      <c r="A91" s="38" t="s">
        <v>54</v>
      </c>
      <c r="B91" s="38"/>
      <c r="C91" s="20">
        <f>C92</f>
        <v>0</v>
      </c>
      <c r="D91" s="20">
        <f>D92</f>
        <v>162503000</v>
      </c>
      <c r="E91" s="20">
        <f>E92</f>
        <v>0</v>
      </c>
      <c r="F91" s="20">
        <f>F92</f>
        <v>0</v>
      </c>
      <c r="G91" s="15">
        <f t="shared" si="10"/>
        <v>162503000</v>
      </c>
      <c r="H91" s="21">
        <f>H92</f>
        <v>0</v>
      </c>
      <c r="I91" s="21">
        <f>I92</f>
        <v>0</v>
      </c>
      <c r="J91" s="21">
        <f>J92</f>
        <v>0</v>
      </c>
      <c r="K91" s="18">
        <v>162503</v>
      </c>
      <c r="L91" s="18">
        <v>0</v>
      </c>
      <c r="M91" s="18">
        <v>0</v>
      </c>
      <c r="N91" s="18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23">
        <v>0</v>
      </c>
      <c r="U91" s="18">
        <v>0</v>
      </c>
    </row>
    <row r="92" spans="1:21" ht="24.75" customHeight="1">
      <c r="A92" s="24"/>
      <c r="B92" s="25" t="s">
        <v>54</v>
      </c>
      <c r="C92" s="11">
        <v>0</v>
      </c>
      <c r="D92" s="11">
        <v>162503000</v>
      </c>
      <c r="E92" s="12"/>
      <c r="F92" s="11"/>
      <c r="G92" s="10">
        <f>SUM(C92:F92)</f>
        <v>162503000</v>
      </c>
      <c r="H92" s="13"/>
      <c r="I92" s="13"/>
      <c r="J92" s="14"/>
      <c r="K92" s="26">
        <v>162503</v>
      </c>
      <c r="L92" s="26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26">
        <v>0</v>
      </c>
      <c r="S92" s="26">
        <v>0</v>
      </c>
      <c r="T92" s="31">
        <v>0</v>
      </c>
      <c r="U92" s="7">
        <v>0</v>
      </c>
    </row>
    <row r="93" spans="1:21" ht="24.75" customHeight="1">
      <c r="A93" s="38" t="s">
        <v>79</v>
      </c>
      <c r="B93" s="38"/>
      <c r="C93" s="15">
        <f aca="true" t="shared" si="11" ref="C93:J93">SUM(C94:C96)</f>
        <v>1816444000</v>
      </c>
      <c r="D93" s="15">
        <f t="shared" si="11"/>
        <v>0</v>
      </c>
      <c r="E93" s="16">
        <f t="shared" si="11"/>
        <v>0</v>
      </c>
      <c r="F93" s="15">
        <f t="shared" si="11"/>
        <v>0</v>
      </c>
      <c r="G93" s="15">
        <f t="shared" si="11"/>
        <v>1816444000</v>
      </c>
      <c r="H93" s="15">
        <f t="shared" si="11"/>
        <v>0</v>
      </c>
      <c r="I93" s="15">
        <f t="shared" si="11"/>
        <v>0</v>
      </c>
      <c r="J93" s="16">
        <f t="shared" si="11"/>
        <v>0</v>
      </c>
      <c r="K93" s="15">
        <v>1816444</v>
      </c>
      <c r="L93" s="15">
        <v>452508</v>
      </c>
      <c r="M93" s="15">
        <v>457919</v>
      </c>
      <c r="N93" s="15">
        <v>910427</v>
      </c>
      <c r="O93" s="32">
        <v>132282</v>
      </c>
      <c r="P93" s="32">
        <v>147114</v>
      </c>
      <c r="Q93" s="32">
        <v>84302</v>
      </c>
      <c r="R93" s="32">
        <v>363700</v>
      </c>
      <c r="S93" s="32">
        <v>704344</v>
      </c>
      <c r="T93" s="23">
        <v>77.36413792648943</v>
      </c>
      <c r="U93" s="18">
        <v>206083</v>
      </c>
    </row>
    <row r="94" spans="1:21" ht="24.75" customHeight="1">
      <c r="A94" s="24"/>
      <c r="B94" s="25" t="s">
        <v>15</v>
      </c>
      <c r="C94" s="11">
        <v>1097000</v>
      </c>
      <c r="D94" s="11"/>
      <c r="E94" s="12"/>
      <c r="F94" s="11"/>
      <c r="G94" s="10">
        <f>SUM(C94:F94)</f>
        <v>1097000</v>
      </c>
      <c r="H94" s="13"/>
      <c r="I94" s="13"/>
      <c r="J94" s="14"/>
      <c r="K94" s="26">
        <v>1097</v>
      </c>
      <c r="L94" s="26">
        <v>334</v>
      </c>
      <c r="M94" s="34">
        <v>121</v>
      </c>
      <c r="N94" s="34">
        <v>455</v>
      </c>
      <c r="O94" s="34">
        <v>0</v>
      </c>
      <c r="P94" s="34">
        <v>0</v>
      </c>
      <c r="Q94" s="34">
        <v>0</v>
      </c>
      <c r="R94" s="26">
        <v>0</v>
      </c>
      <c r="S94" s="26">
        <v>0</v>
      </c>
      <c r="T94" s="27">
        <v>0</v>
      </c>
      <c r="U94" s="7">
        <v>455</v>
      </c>
    </row>
    <row r="95" spans="1:21" ht="24.75" customHeight="1">
      <c r="A95" s="24"/>
      <c r="B95" s="25" t="s">
        <v>16</v>
      </c>
      <c r="C95" s="11">
        <v>1808518000</v>
      </c>
      <c r="D95" s="11"/>
      <c r="E95" s="12"/>
      <c r="F95" s="11"/>
      <c r="G95" s="10">
        <f>SUM(C95:F95)</f>
        <v>1808518000</v>
      </c>
      <c r="H95" s="13"/>
      <c r="I95" s="13"/>
      <c r="J95" s="14"/>
      <c r="K95" s="26">
        <v>1808518</v>
      </c>
      <c r="L95" s="26">
        <v>452130</v>
      </c>
      <c r="M95" s="34">
        <v>452130</v>
      </c>
      <c r="N95" s="34">
        <v>904260</v>
      </c>
      <c r="O95" s="34">
        <v>132282</v>
      </c>
      <c r="P95" s="34">
        <v>147114</v>
      </c>
      <c r="Q95" s="34">
        <v>84302</v>
      </c>
      <c r="R95" s="26">
        <v>363700</v>
      </c>
      <c r="S95" s="26">
        <v>704344</v>
      </c>
      <c r="T95" s="27">
        <v>77.89175679561188</v>
      </c>
      <c r="U95" s="7">
        <v>199916</v>
      </c>
    </row>
    <row r="96" spans="1:21" ht="24.75" customHeight="1">
      <c r="A96" s="24"/>
      <c r="B96" s="25" t="s">
        <v>32</v>
      </c>
      <c r="C96" s="11">
        <v>6829000</v>
      </c>
      <c r="D96" s="11"/>
      <c r="E96" s="12"/>
      <c r="F96" s="11"/>
      <c r="G96" s="10">
        <f>SUM(C96:F96)</f>
        <v>6829000</v>
      </c>
      <c r="H96" s="13"/>
      <c r="I96" s="13"/>
      <c r="J96" s="14"/>
      <c r="K96" s="26">
        <v>6829</v>
      </c>
      <c r="L96" s="26">
        <v>44</v>
      </c>
      <c r="M96" s="34">
        <v>5668</v>
      </c>
      <c r="N96" s="34">
        <v>5712</v>
      </c>
      <c r="O96" s="34">
        <v>0</v>
      </c>
      <c r="P96" s="34">
        <v>0</v>
      </c>
      <c r="Q96" s="34">
        <v>0</v>
      </c>
      <c r="R96" s="26">
        <v>0</v>
      </c>
      <c r="S96" s="26">
        <v>0</v>
      </c>
      <c r="T96" s="27">
        <v>0</v>
      </c>
      <c r="U96" s="7">
        <v>5712</v>
      </c>
    </row>
    <row r="97" spans="1:21" ht="24.75" customHeight="1">
      <c r="A97" s="38" t="s">
        <v>80</v>
      </c>
      <c r="B97" s="38"/>
      <c r="C97" s="15">
        <f aca="true" t="shared" si="12" ref="C97:J97">SUM(C98:C99)</f>
        <v>227291000</v>
      </c>
      <c r="D97" s="15">
        <f t="shared" si="12"/>
        <v>0</v>
      </c>
      <c r="E97" s="16">
        <f t="shared" si="12"/>
        <v>0</v>
      </c>
      <c r="F97" s="15">
        <f t="shared" si="12"/>
        <v>0</v>
      </c>
      <c r="G97" s="15">
        <f>SUM(G98:G99)</f>
        <v>227291000</v>
      </c>
      <c r="H97" s="15">
        <f t="shared" si="12"/>
        <v>0</v>
      </c>
      <c r="I97" s="15">
        <f t="shared" si="12"/>
        <v>0</v>
      </c>
      <c r="J97" s="16">
        <f t="shared" si="12"/>
        <v>0</v>
      </c>
      <c r="K97" s="15">
        <v>227291</v>
      </c>
      <c r="L97" s="15">
        <v>33648</v>
      </c>
      <c r="M97" s="15">
        <v>85352</v>
      </c>
      <c r="N97" s="15">
        <v>119000</v>
      </c>
      <c r="O97" s="32">
        <v>16141</v>
      </c>
      <c r="P97" s="32">
        <v>11462</v>
      </c>
      <c r="Q97" s="32">
        <v>13942</v>
      </c>
      <c r="R97" s="32">
        <v>41547</v>
      </c>
      <c r="S97" s="32">
        <v>67889</v>
      </c>
      <c r="T97" s="23">
        <v>57.049579831932775</v>
      </c>
      <c r="U97" s="18">
        <v>51111</v>
      </c>
    </row>
    <row r="98" spans="1:21" ht="24.75" customHeight="1">
      <c r="A98" s="24"/>
      <c r="B98" s="25" t="s">
        <v>15</v>
      </c>
      <c r="C98" s="11">
        <v>2828000</v>
      </c>
      <c r="D98" s="11"/>
      <c r="E98" s="12"/>
      <c r="F98" s="11"/>
      <c r="G98" s="10">
        <f>SUM(C98:F98)</f>
        <v>2828000</v>
      </c>
      <c r="H98" s="13"/>
      <c r="I98" s="13"/>
      <c r="J98" s="14"/>
      <c r="K98" s="26">
        <v>2828</v>
      </c>
      <c r="L98" s="26">
        <v>404</v>
      </c>
      <c r="M98" s="34">
        <v>404</v>
      </c>
      <c r="N98" s="26">
        <v>808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7">
        <v>0</v>
      </c>
      <c r="U98" s="7">
        <v>808</v>
      </c>
    </row>
    <row r="99" spans="1:21" ht="24.75" customHeight="1">
      <c r="A99" s="24"/>
      <c r="B99" s="25" t="s">
        <v>32</v>
      </c>
      <c r="C99" s="11">
        <v>224463000</v>
      </c>
      <c r="D99" s="11"/>
      <c r="E99" s="12"/>
      <c r="F99" s="11"/>
      <c r="G99" s="10">
        <f>SUM(C99:F99)</f>
        <v>224463000</v>
      </c>
      <c r="H99" s="13"/>
      <c r="I99" s="13"/>
      <c r="J99" s="14"/>
      <c r="K99" s="26">
        <v>224463</v>
      </c>
      <c r="L99" s="26">
        <v>33244</v>
      </c>
      <c r="M99" s="34">
        <v>84948</v>
      </c>
      <c r="N99" s="26">
        <v>118192</v>
      </c>
      <c r="O99" s="26">
        <v>16141</v>
      </c>
      <c r="P99" s="26">
        <v>11462</v>
      </c>
      <c r="Q99" s="26">
        <v>13942</v>
      </c>
      <c r="R99" s="26">
        <v>41547</v>
      </c>
      <c r="S99" s="26">
        <v>67889</v>
      </c>
      <c r="T99" s="27">
        <v>57.43958981995397</v>
      </c>
      <c r="U99" s="7">
        <v>50303</v>
      </c>
    </row>
    <row r="100" spans="1:21" ht="24.75" customHeight="1">
      <c r="A100" s="38" t="s">
        <v>55</v>
      </c>
      <c r="B100" s="38"/>
      <c r="C100" s="15">
        <f aca="true" t="shared" si="13" ref="C100:J100">SUM(C101:C117)</f>
        <v>2055588000</v>
      </c>
      <c r="D100" s="15">
        <f t="shared" si="13"/>
        <v>0</v>
      </c>
      <c r="E100" s="16">
        <f t="shared" si="13"/>
        <v>-868000</v>
      </c>
      <c r="F100" s="15">
        <f t="shared" si="13"/>
        <v>0</v>
      </c>
      <c r="G100" s="15">
        <f t="shared" si="13"/>
        <v>2054720000</v>
      </c>
      <c r="H100" s="15">
        <f t="shared" si="13"/>
        <v>1889878</v>
      </c>
      <c r="I100" s="15">
        <f t="shared" si="13"/>
        <v>0</v>
      </c>
      <c r="J100" s="16">
        <f t="shared" si="13"/>
        <v>0</v>
      </c>
      <c r="K100" s="15">
        <v>2056610</v>
      </c>
      <c r="L100" s="15">
        <v>557871</v>
      </c>
      <c r="M100" s="15">
        <v>474035</v>
      </c>
      <c r="N100" s="15">
        <v>1031906</v>
      </c>
      <c r="O100" s="32">
        <v>111282</v>
      </c>
      <c r="P100" s="32">
        <v>108558</v>
      </c>
      <c r="Q100" s="32">
        <v>111507</v>
      </c>
      <c r="R100" s="32">
        <v>331347</v>
      </c>
      <c r="S100" s="32">
        <v>726361</v>
      </c>
      <c r="T100" s="23">
        <v>70.39022934259516</v>
      </c>
      <c r="U100" s="18">
        <v>305545</v>
      </c>
    </row>
    <row r="101" spans="1:21" ht="24.75" customHeight="1">
      <c r="A101" s="24"/>
      <c r="B101" s="25" t="s">
        <v>6</v>
      </c>
      <c r="C101" s="11">
        <v>613684000</v>
      </c>
      <c r="D101" s="11"/>
      <c r="E101" s="12"/>
      <c r="F101" s="11"/>
      <c r="G101" s="10">
        <f aca="true" t="shared" si="14" ref="G101:G117">SUM(C101:F101)</f>
        <v>613684000</v>
      </c>
      <c r="H101" s="13"/>
      <c r="I101" s="13"/>
      <c r="J101" s="14"/>
      <c r="K101" s="26">
        <v>613684</v>
      </c>
      <c r="L101" s="26">
        <v>153422</v>
      </c>
      <c r="M101" s="34">
        <v>153421</v>
      </c>
      <c r="N101" s="26">
        <v>306843</v>
      </c>
      <c r="O101" s="26">
        <v>49104</v>
      </c>
      <c r="P101" s="26">
        <v>49104</v>
      </c>
      <c r="Q101" s="26">
        <v>49104</v>
      </c>
      <c r="R101" s="26">
        <v>147313</v>
      </c>
      <c r="S101" s="26">
        <v>295994</v>
      </c>
      <c r="T101" s="27">
        <v>96.46431562721001</v>
      </c>
      <c r="U101" s="7">
        <v>10849</v>
      </c>
    </row>
    <row r="102" spans="1:21" ht="24.75" customHeight="1">
      <c r="A102" s="24"/>
      <c r="B102" s="25" t="s">
        <v>7</v>
      </c>
      <c r="C102" s="11">
        <v>324852000</v>
      </c>
      <c r="D102" s="11"/>
      <c r="E102" s="12"/>
      <c r="F102" s="11"/>
      <c r="G102" s="10">
        <f t="shared" si="14"/>
        <v>324852000</v>
      </c>
      <c r="H102" s="13"/>
      <c r="I102" s="13"/>
      <c r="J102" s="14"/>
      <c r="K102" s="26">
        <v>324852</v>
      </c>
      <c r="L102" s="26">
        <v>129255</v>
      </c>
      <c r="M102" s="34">
        <v>24077</v>
      </c>
      <c r="N102" s="26">
        <v>153332</v>
      </c>
      <c r="O102" s="26">
        <v>7420</v>
      </c>
      <c r="P102" s="26">
        <v>7700</v>
      </c>
      <c r="Q102" s="26">
        <v>8354</v>
      </c>
      <c r="R102" s="26">
        <v>23476</v>
      </c>
      <c r="S102" s="26">
        <v>152655</v>
      </c>
      <c r="T102" s="27">
        <v>99.5584744215167</v>
      </c>
      <c r="U102" s="7">
        <v>677</v>
      </c>
    </row>
    <row r="103" spans="1:21" ht="24.75" customHeight="1">
      <c r="A103" s="24"/>
      <c r="B103" s="25" t="s">
        <v>8</v>
      </c>
      <c r="C103" s="11">
        <v>17186000</v>
      </c>
      <c r="D103" s="11"/>
      <c r="E103" s="12"/>
      <c r="F103" s="11"/>
      <c r="G103" s="10">
        <f t="shared" si="14"/>
        <v>17186000</v>
      </c>
      <c r="H103" s="13"/>
      <c r="I103" s="13"/>
      <c r="J103" s="14"/>
      <c r="K103" s="26">
        <v>17186</v>
      </c>
      <c r="L103" s="26">
        <v>2866</v>
      </c>
      <c r="M103" s="34">
        <v>4296</v>
      </c>
      <c r="N103" s="26">
        <v>7162</v>
      </c>
      <c r="O103" s="26">
        <v>1342</v>
      </c>
      <c r="P103" s="26">
        <v>1325</v>
      </c>
      <c r="Q103" s="26">
        <v>1325</v>
      </c>
      <c r="R103" s="26">
        <v>3992</v>
      </c>
      <c r="S103" s="26">
        <v>6468</v>
      </c>
      <c r="T103" s="27">
        <v>90.30996928232338</v>
      </c>
      <c r="U103" s="7">
        <v>694</v>
      </c>
    </row>
    <row r="104" spans="1:21" ht="24.75" customHeight="1">
      <c r="A104" s="24"/>
      <c r="B104" s="25" t="s">
        <v>9</v>
      </c>
      <c r="C104" s="11">
        <v>219000</v>
      </c>
      <c r="D104" s="11"/>
      <c r="E104" s="12"/>
      <c r="F104" s="11"/>
      <c r="G104" s="10">
        <f t="shared" si="14"/>
        <v>219000</v>
      </c>
      <c r="H104" s="13"/>
      <c r="I104" s="13"/>
      <c r="J104" s="14"/>
      <c r="K104" s="26">
        <v>219</v>
      </c>
      <c r="L104" s="26">
        <v>0</v>
      </c>
      <c r="M104" s="34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7">
        <v>0</v>
      </c>
      <c r="U104" s="7">
        <v>0</v>
      </c>
    </row>
    <row r="105" spans="1:21" ht="24.75" customHeight="1">
      <c r="A105" s="24"/>
      <c r="B105" s="25" t="s">
        <v>85</v>
      </c>
      <c r="C105" s="11">
        <v>11866000</v>
      </c>
      <c r="D105" s="11"/>
      <c r="E105" s="12">
        <v>-868000</v>
      </c>
      <c r="F105" s="11"/>
      <c r="G105" s="10">
        <f t="shared" si="14"/>
        <v>10998000</v>
      </c>
      <c r="H105" s="13"/>
      <c r="I105" s="13"/>
      <c r="J105" s="14"/>
      <c r="K105" s="26">
        <v>10998</v>
      </c>
      <c r="L105" s="26">
        <v>2821</v>
      </c>
      <c r="M105" s="34">
        <v>2717</v>
      </c>
      <c r="N105" s="26">
        <v>5538</v>
      </c>
      <c r="O105" s="26">
        <v>0</v>
      </c>
      <c r="P105" s="26">
        <v>0</v>
      </c>
      <c r="Q105" s="26">
        <v>0</v>
      </c>
      <c r="R105" s="26">
        <v>0</v>
      </c>
      <c r="S105" s="26">
        <v>2821</v>
      </c>
      <c r="T105" s="27">
        <v>50.93896713615024</v>
      </c>
      <c r="U105" s="7">
        <v>2717</v>
      </c>
    </row>
    <row r="106" spans="1:21" ht="24.75" customHeight="1">
      <c r="A106" s="24"/>
      <c r="B106" s="25" t="s">
        <v>56</v>
      </c>
      <c r="C106" s="11">
        <v>2101000</v>
      </c>
      <c r="D106" s="11"/>
      <c r="E106" s="12"/>
      <c r="F106" s="11"/>
      <c r="G106" s="10">
        <f t="shared" si="14"/>
        <v>2101000</v>
      </c>
      <c r="H106" s="13"/>
      <c r="I106" s="13"/>
      <c r="J106" s="14"/>
      <c r="K106" s="26">
        <v>2101</v>
      </c>
      <c r="L106" s="26">
        <v>706</v>
      </c>
      <c r="M106" s="34">
        <v>1178</v>
      </c>
      <c r="N106" s="26">
        <v>1884</v>
      </c>
      <c r="O106" s="26">
        <v>232</v>
      </c>
      <c r="P106" s="26">
        <v>0</v>
      </c>
      <c r="Q106" s="26">
        <v>0</v>
      </c>
      <c r="R106" s="26">
        <v>232</v>
      </c>
      <c r="S106" s="26">
        <v>498</v>
      </c>
      <c r="T106" s="27">
        <v>26.43312101910828</v>
      </c>
      <c r="U106" s="7">
        <v>1386</v>
      </c>
    </row>
    <row r="107" spans="1:21" ht="24.75" customHeight="1">
      <c r="A107" s="24"/>
      <c r="B107" s="25" t="s">
        <v>18</v>
      </c>
      <c r="C107" s="11">
        <v>14248000</v>
      </c>
      <c r="D107" s="11"/>
      <c r="E107" s="12"/>
      <c r="F107" s="11"/>
      <c r="G107" s="10">
        <f t="shared" si="14"/>
        <v>14248000</v>
      </c>
      <c r="H107" s="13"/>
      <c r="I107" s="13"/>
      <c r="J107" s="14"/>
      <c r="K107" s="26">
        <v>14248</v>
      </c>
      <c r="L107" s="26">
        <v>3900</v>
      </c>
      <c r="M107" s="34">
        <v>6022</v>
      </c>
      <c r="N107" s="26">
        <v>9922</v>
      </c>
      <c r="O107" s="26">
        <v>590</v>
      </c>
      <c r="P107" s="26">
        <v>787</v>
      </c>
      <c r="Q107" s="26">
        <v>2280</v>
      </c>
      <c r="R107" s="26">
        <v>3657</v>
      </c>
      <c r="S107" s="26">
        <v>6019</v>
      </c>
      <c r="T107" s="27">
        <v>60.66317274742995</v>
      </c>
      <c r="U107" s="7">
        <v>3903</v>
      </c>
    </row>
    <row r="108" spans="1:21" ht="24.75" customHeight="1">
      <c r="A108" s="24"/>
      <c r="B108" s="25" t="s">
        <v>57</v>
      </c>
      <c r="C108" s="11"/>
      <c r="D108" s="11"/>
      <c r="E108" s="12"/>
      <c r="F108" s="11"/>
      <c r="G108" s="10">
        <f t="shared" si="14"/>
        <v>0</v>
      </c>
      <c r="H108" s="13"/>
      <c r="I108" s="13"/>
      <c r="J108" s="14"/>
      <c r="K108" s="26">
        <v>0</v>
      </c>
      <c r="L108" s="26">
        <v>0</v>
      </c>
      <c r="M108" s="34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7">
        <v>0</v>
      </c>
      <c r="U108" s="7">
        <v>0</v>
      </c>
    </row>
    <row r="109" spans="1:21" ht="24.75" customHeight="1">
      <c r="A109" s="24"/>
      <c r="B109" s="25" t="s">
        <v>19</v>
      </c>
      <c r="C109" s="11">
        <v>3048000</v>
      </c>
      <c r="D109" s="11"/>
      <c r="E109" s="12"/>
      <c r="F109" s="11"/>
      <c r="G109" s="10">
        <f t="shared" si="14"/>
        <v>3048000</v>
      </c>
      <c r="H109" s="13"/>
      <c r="I109" s="13"/>
      <c r="J109" s="14"/>
      <c r="K109" s="26">
        <v>3048</v>
      </c>
      <c r="L109" s="26">
        <v>762</v>
      </c>
      <c r="M109" s="34">
        <v>762</v>
      </c>
      <c r="N109" s="26">
        <v>1524</v>
      </c>
      <c r="O109" s="26">
        <v>355</v>
      </c>
      <c r="P109" s="26">
        <v>413</v>
      </c>
      <c r="Q109" s="26">
        <v>291</v>
      </c>
      <c r="R109" s="26">
        <v>1059</v>
      </c>
      <c r="S109" s="26">
        <v>1405</v>
      </c>
      <c r="T109" s="27">
        <v>92.19160104986877</v>
      </c>
      <c r="U109" s="7">
        <v>119</v>
      </c>
    </row>
    <row r="110" spans="1:21" ht="24.75" customHeight="1">
      <c r="A110" s="24"/>
      <c r="B110" s="25" t="s">
        <v>21</v>
      </c>
      <c r="C110" s="11">
        <v>0</v>
      </c>
      <c r="D110" s="11"/>
      <c r="E110" s="12"/>
      <c r="F110" s="11"/>
      <c r="G110" s="10">
        <f t="shared" si="14"/>
        <v>0</v>
      </c>
      <c r="H110" s="13"/>
      <c r="I110" s="13"/>
      <c r="J110" s="14"/>
      <c r="K110" s="26">
        <v>0</v>
      </c>
      <c r="L110" s="26">
        <v>0</v>
      </c>
      <c r="M110" s="34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7">
        <v>0</v>
      </c>
      <c r="U110" s="7">
        <v>0</v>
      </c>
    </row>
    <row r="111" spans="1:21" ht="24.75" customHeight="1">
      <c r="A111" s="24"/>
      <c r="B111" s="25" t="s">
        <v>23</v>
      </c>
      <c r="C111" s="11">
        <v>863000</v>
      </c>
      <c r="D111" s="11"/>
      <c r="E111" s="12"/>
      <c r="F111" s="11"/>
      <c r="G111" s="10">
        <f t="shared" si="14"/>
        <v>863000</v>
      </c>
      <c r="H111" s="13"/>
      <c r="I111" s="13"/>
      <c r="J111" s="14"/>
      <c r="K111" s="26">
        <v>863</v>
      </c>
      <c r="L111" s="26">
        <v>94</v>
      </c>
      <c r="M111" s="34">
        <v>769</v>
      </c>
      <c r="N111" s="26">
        <v>863</v>
      </c>
      <c r="O111" s="26">
        <v>0</v>
      </c>
      <c r="P111" s="26">
        <v>0</v>
      </c>
      <c r="Q111" s="26">
        <v>2</v>
      </c>
      <c r="R111" s="26">
        <v>2</v>
      </c>
      <c r="S111" s="26">
        <v>2</v>
      </c>
      <c r="T111" s="27">
        <v>0.2317497103128621</v>
      </c>
      <c r="U111" s="7">
        <v>861</v>
      </c>
    </row>
    <row r="112" spans="1:21" ht="24.75" customHeight="1">
      <c r="A112" s="24"/>
      <c r="B112" s="25" t="s">
        <v>24</v>
      </c>
      <c r="C112" s="11">
        <v>29371000</v>
      </c>
      <c r="D112" s="11"/>
      <c r="E112" s="12"/>
      <c r="F112" s="11"/>
      <c r="G112" s="10">
        <f t="shared" si="14"/>
        <v>29371000</v>
      </c>
      <c r="H112" s="13"/>
      <c r="I112" s="13"/>
      <c r="J112" s="14"/>
      <c r="K112" s="26">
        <v>29371</v>
      </c>
      <c r="L112" s="26">
        <v>8157</v>
      </c>
      <c r="M112" s="34">
        <v>12404</v>
      </c>
      <c r="N112" s="26">
        <v>20561</v>
      </c>
      <c r="O112" s="26">
        <v>1904</v>
      </c>
      <c r="P112" s="26">
        <v>1267</v>
      </c>
      <c r="Q112" s="26">
        <v>226</v>
      </c>
      <c r="R112" s="26">
        <v>3399</v>
      </c>
      <c r="S112" s="26">
        <v>7274</v>
      </c>
      <c r="T112" s="27">
        <v>35.377656728758325</v>
      </c>
      <c r="U112" s="7">
        <v>13287</v>
      </c>
    </row>
    <row r="113" spans="1:21" ht="24.75" customHeight="1">
      <c r="A113" s="24"/>
      <c r="B113" s="25" t="s">
        <v>25</v>
      </c>
      <c r="C113" s="11">
        <v>1718000</v>
      </c>
      <c r="D113" s="11"/>
      <c r="E113" s="12"/>
      <c r="F113" s="11"/>
      <c r="G113" s="10">
        <f t="shared" si="14"/>
        <v>1718000</v>
      </c>
      <c r="H113" s="13"/>
      <c r="I113" s="13"/>
      <c r="J113" s="14"/>
      <c r="K113" s="26">
        <v>1718</v>
      </c>
      <c r="L113" s="26">
        <v>0</v>
      </c>
      <c r="M113" s="34">
        <v>1718</v>
      </c>
      <c r="N113" s="26">
        <v>1718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7">
        <v>0</v>
      </c>
      <c r="U113" s="7">
        <v>1718</v>
      </c>
    </row>
    <row r="114" spans="1:21" ht="24.75" customHeight="1">
      <c r="A114" s="24"/>
      <c r="B114" s="25" t="s">
        <v>53</v>
      </c>
      <c r="C114" s="11">
        <v>252380000</v>
      </c>
      <c r="D114" s="11"/>
      <c r="E114" s="12"/>
      <c r="F114" s="11"/>
      <c r="G114" s="10">
        <f t="shared" si="14"/>
        <v>252380000</v>
      </c>
      <c r="H114" s="13">
        <v>888090</v>
      </c>
      <c r="I114" s="13"/>
      <c r="J114" s="14"/>
      <c r="K114" s="26">
        <v>253268</v>
      </c>
      <c r="L114" s="26">
        <v>46084</v>
      </c>
      <c r="M114" s="34">
        <v>65193</v>
      </c>
      <c r="N114" s="26">
        <v>111277</v>
      </c>
      <c r="O114" s="26">
        <v>4222</v>
      </c>
      <c r="P114" s="26">
        <v>5938</v>
      </c>
      <c r="Q114" s="26">
        <v>5072</v>
      </c>
      <c r="R114" s="26">
        <v>15234</v>
      </c>
      <c r="S114" s="26">
        <v>22546</v>
      </c>
      <c r="T114" s="27">
        <v>20.261150102896373</v>
      </c>
      <c r="U114" s="7">
        <v>88731</v>
      </c>
    </row>
    <row r="115" spans="1:21" ht="24.75" customHeight="1">
      <c r="A115" s="24"/>
      <c r="B115" s="25" t="s">
        <v>58</v>
      </c>
      <c r="C115" s="11">
        <v>759512000</v>
      </c>
      <c r="D115" s="11"/>
      <c r="E115" s="12"/>
      <c r="F115" s="11"/>
      <c r="G115" s="10">
        <f t="shared" si="14"/>
        <v>759512000</v>
      </c>
      <c r="H115" s="13">
        <v>1001788</v>
      </c>
      <c r="I115" s="13"/>
      <c r="J115" s="14"/>
      <c r="K115" s="26">
        <v>760514</v>
      </c>
      <c r="L115" s="26">
        <v>205746</v>
      </c>
      <c r="M115" s="34">
        <v>194417</v>
      </c>
      <c r="N115" s="26">
        <v>400163</v>
      </c>
      <c r="O115" s="26">
        <v>43299</v>
      </c>
      <c r="P115" s="26">
        <v>39731</v>
      </c>
      <c r="Q115" s="26">
        <v>42559</v>
      </c>
      <c r="R115" s="26">
        <v>125591</v>
      </c>
      <c r="S115" s="26">
        <v>219229</v>
      </c>
      <c r="T115" s="27">
        <v>54.78492514300422</v>
      </c>
      <c r="U115" s="7">
        <v>180934</v>
      </c>
    </row>
    <row r="116" spans="1:21" ht="24.75" customHeight="1">
      <c r="A116" s="24"/>
      <c r="B116" s="25" t="s">
        <v>40</v>
      </c>
      <c r="C116" s="11">
        <v>24346000</v>
      </c>
      <c r="D116" s="11"/>
      <c r="E116" s="12"/>
      <c r="F116" s="11"/>
      <c r="G116" s="10">
        <f t="shared" si="14"/>
        <v>24346000</v>
      </c>
      <c r="H116" s="13"/>
      <c r="I116" s="13"/>
      <c r="J116" s="14"/>
      <c r="K116" s="26">
        <v>24346</v>
      </c>
      <c r="L116" s="26">
        <v>4058</v>
      </c>
      <c r="M116" s="34">
        <v>6867</v>
      </c>
      <c r="N116" s="26">
        <v>10925</v>
      </c>
      <c r="O116" s="26">
        <v>2809</v>
      </c>
      <c r="P116" s="26">
        <v>2289</v>
      </c>
      <c r="Q116" s="26">
        <v>2289</v>
      </c>
      <c r="R116" s="26">
        <v>7387</v>
      </c>
      <c r="S116" s="26">
        <v>11445</v>
      </c>
      <c r="T116" s="27">
        <v>104.75972540045765</v>
      </c>
      <c r="U116" s="35">
        <v>-520</v>
      </c>
    </row>
    <row r="117" spans="1:21" ht="24.75" customHeight="1">
      <c r="A117" s="24"/>
      <c r="B117" s="25" t="s">
        <v>42</v>
      </c>
      <c r="C117" s="11">
        <v>194000</v>
      </c>
      <c r="D117" s="11"/>
      <c r="E117" s="12"/>
      <c r="F117" s="11"/>
      <c r="G117" s="10">
        <f t="shared" si="14"/>
        <v>194000</v>
      </c>
      <c r="H117" s="13"/>
      <c r="I117" s="13"/>
      <c r="J117" s="14"/>
      <c r="K117" s="26">
        <v>194</v>
      </c>
      <c r="L117" s="26">
        <v>0</v>
      </c>
      <c r="M117" s="34">
        <v>194</v>
      </c>
      <c r="N117" s="26">
        <v>194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27">
        <v>0</v>
      </c>
      <c r="U117" s="7">
        <v>194</v>
      </c>
    </row>
    <row r="118" spans="1:21" ht="24.75" customHeight="1">
      <c r="A118" s="38" t="s">
        <v>81</v>
      </c>
      <c r="B118" s="38"/>
      <c r="C118" s="15">
        <f aca="true" t="shared" si="15" ref="C118:J118">SUM(C119:C141)</f>
        <v>102564102000</v>
      </c>
      <c r="D118" s="15">
        <f t="shared" si="15"/>
        <v>16445966000</v>
      </c>
      <c r="E118" s="16">
        <f t="shared" si="15"/>
        <v>0</v>
      </c>
      <c r="F118" s="15">
        <f t="shared" si="15"/>
        <v>0</v>
      </c>
      <c r="G118" s="15">
        <f t="shared" si="15"/>
        <v>119010068000</v>
      </c>
      <c r="H118" s="15">
        <f t="shared" si="15"/>
        <v>19595627706</v>
      </c>
      <c r="I118" s="15">
        <f t="shared" si="15"/>
        <v>0</v>
      </c>
      <c r="J118" s="16">
        <f t="shared" si="15"/>
        <v>0</v>
      </c>
      <c r="K118" s="15">
        <v>138605696</v>
      </c>
      <c r="L118" s="15">
        <v>33129825</v>
      </c>
      <c r="M118" s="15">
        <v>37741455</v>
      </c>
      <c r="N118" s="15">
        <v>70871280</v>
      </c>
      <c r="O118" s="32">
        <v>14018361</v>
      </c>
      <c r="P118" s="32">
        <v>5676298</v>
      </c>
      <c r="Q118" s="32">
        <v>12228584</v>
      </c>
      <c r="R118" s="32">
        <v>31923244</v>
      </c>
      <c r="S118" s="32">
        <v>51646436</v>
      </c>
      <c r="T118" s="23">
        <v>72.87357586881456</v>
      </c>
      <c r="U118" s="18">
        <v>19224844</v>
      </c>
    </row>
    <row r="119" spans="1:21" ht="24.75" customHeight="1">
      <c r="A119" s="24"/>
      <c r="B119" s="25" t="s">
        <v>15</v>
      </c>
      <c r="C119" s="11">
        <v>1839726000</v>
      </c>
      <c r="D119" s="11">
        <v>396000000</v>
      </c>
      <c r="E119" s="12"/>
      <c r="F119" s="11"/>
      <c r="G119" s="10">
        <f aca="true" t="shared" si="16" ref="G119:G141">SUM(C119:F119)</f>
        <v>2235726000</v>
      </c>
      <c r="H119" s="13"/>
      <c r="I119" s="13"/>
      <c r="J119" s="14"/>
      <c r="K119" s="26">
        <v>2235726</v>
      </c>
      <c r="L119" s="26">
        <v>577544</v>
      </c>
      <c r="M119" s="34">
        <v>539866</v>
      </c>
      <c r="N119" s="26">
        <v>1117410</v>
      </c>
      <c r="O119" s="26">
        <v>154362</v>
      </c>
      <c r="P119" s="26">
        <v>124355</v>
      </c>
      <c r="Q119" s="26">
        <v>150118</v>
      </c>
      <c r="R119" s="26">
        <v>428836</v>
      </c>
      <c r="S119" s="26">
        <v>670388</v>
      </c>
      <c r="T119" s="27">
        <v>59.99480942536759</v>
      </c>
      <c r="U119" s="7">
        <v>447022</v>
      </c>
    </row>
    <row r="120" spans="1:23" ht="24.75" customHeight="1">
      <c r="A120" s="24"/>
      <c r="B120" s="25" t="s">
        <v>19</v>
      </c>
      <c r="C120" s="11">
        <v>8000000000</v>
      </c>
      <c r="D120" s="11">
        <v>3622100000</v>
      </c>
      <c r="E120" s="12"/>
      <c r="F120" s="11"/>
      <c r="G120" s="10">
        <f t="shared" si="16"/>
        <v>11622100000</v>
      </c>
      <c r="H120" s="13"/>
      <c r="I120" s="13"/>
      <c r="J120" s="14"/>
      <c r="K120" s="26">
        <v>11622100</v>
      </c>
      <c r="L120" s="26">
        <v>3910776</v>
      </c>
      <c r="M120" s="34">
        <v>4610372</v>
      </c>
      <c r="N120" s="26">
        <v>8521148</v>
      </c>
      <c r="O120" s="26">
        <v>1438099</v>
      </c>
      <c r="P120" s="26">
        <v>1463977</v>
      </c>
      <c r="Q120" s="26">
        <v>1012765</v>
      </c>
      <c r="R120" s="26">
        <v>3914841</v>
      </c>
      <c r="S120" s="26">
        <v>6738886</v>
      </c>
      <c r="T120" s="27">
        <v>79.08425015033185</v>
      </c>
      <c r="U120" s="7">
        <v>1782262</v>
      </c>
      <c r="W120" s="30"/>
    </row>
    <row r="121" spans="1:21" ht="24.75" customHeight="1">
      <c r="A121" s="24"/>
      <c r="B121" s="25" t="s">
        <v>24</v>
      </c>
      <c r="C121" s="11">
        <v>3993165000</v>
      </c>
      <c r="D121" s="11"/>
      <c r="E121" s="12"/>
      <c r="F121" s="11"/>
      <c r="G121" s="10">
        <f t="shared" si="16"/>
        <v>3993165000</v>
      </c>
      <c r="H121" s="13"/>
      <c r="I121" s="13"/>
      <c r="J121" s="14"/>
      <c r="K121" s="26">
        <v>3993165</v>
      </c>
      <c r="L121" s="26">
        <v>1214213</v>
      </c>
      <c r="M121" s="34">
        <v>1132264</v>
      </c>
      <c r="N121" s="26">
        <v>2346477</v>
      </c>
      <c r="O121" s="26">
        <v>278980</v>
      </c>
      <c r="P121" s="26">
        <v>294627</v>
      </c>
      <c r="Q121" s="26">
        <v>299834</v>
      </c>
      <c r="R121" s="26">
        <v>873443</v>
      </c>
      <c r="S121" s="26">
        <v>1787746</v>
      </c>
      <c r="T121" s="27">
        <v>76.18851580475751</v>
      </c>
      <c r="U121" s="7">
        <v>558731</v>
      </c>
    </row>
    <row r="122" spans="1:21" ht="24.75" customHeight="1">
      <c r="A122" s="24"/>
      <c r="B122" s="25" t="s">
        <v>82</v>
      </c>
      <c r="C122" s="11">
        <v>1908056000</v>
      </c>
      <c r="D122" s="11"/>
      <c r="E122" s="12"/>
      <c r="F122" s="11"/>
      <c r="G122" s="10">
        <f t="shared" si="16"/>
        <v>1908056000</v>
      </c>
      <c r="H122" s="13">
        <v>55288647</v>
      </c>
      <c r="I122" s="13"/>
      <c r="J122" s="14"/>
      <c r="K122" s="26">
        <v>1963345</v>
      </c>
      <c r="L122" s="26">
        <v>1080680</v>
      </c>
      <c r="M122" s="34">
        <v>467060</v>
      </c>
      <c r="N122" s="26">
        <v>1547741</v>
      </c>
      <c r="O122" s="26">
        <v>111823</v>
      </c>
      <c r="P122" s="26">
        <v>125089</v>
      </c>
      <c r="Q122" s="26">
        <v>93061</v>
      </c>
      <c r="R122" s="26">
        <v>329975</v>
      </c>
      <c r="S122" s="26">
        <v>519738</v>
      </c>
      <c r="T122" s="27">
        <v>33.58042463176979</v>
      </c>
      <c r="U122" s="7">
        <v>1028003</v>
      </c>
    </row>
    <row r="123" spans="1:21" ht="24.75" customHeight="1">
      <c r="A123" s="24"/>
      <c r="B123" s="25" t="s">
        <v>31</v>
      </c>
      <c r="C123" s="11">
        <v>1825043000</v>
      </c>
      <c r="D123" s="11">
        <v>80073000</v>
      </c>
      <c r="E123" s="12"/>
      <c r="F123" s="11"/>
      <c r="G123" s="10">
        <f t="shared" si="16"/>
        <v>1905116000</v>
      </c>
      <c r="H123" s="13"/>
      <c r="I123" s="13"/>
      <c r="J123" s="14"/>
      <c r="K123" s="26">
        <v>1905116</v>
      </c>
      <c r="L123" s="26">
        <v>174175</v>
      </c>
      <c r="M123" s="34">
        <v>133672</v>
      </c>
      <c r="N123" s="26">
        <v>307847</v>
      </c>
      <c r="O123" s="26">
        <v>31674</v>
      </c>
      <c r="P123" s="26">
        <v>36002</v>
      </c>
      <c r="Q123" s="26">
        <v>299221</v>
      </c>
      <c r="R123" s="26">
        <v>366898</v>
      </c>
      <c r="S123" s="26">
        <v>425347</v>
      </c>
      <c r="T123" s="27">
        <v>138.16831088170423</v>
      </c>
      <c r="U123" s="35">
        <v>-117500</v>
      </c>
    </row>
    <row r="124" spans="1:21" ht="24.75" customHeight="1">
      <c r="A124" s="24"/>
      <c r="B124" s="25" t="s">
        <v>32</v>
      </c>
      <c r="C124" s="11">
        <v>7752261000</v>
      </c>
      <c r="D124" s="11">
        <v>5546051000</v>
      </c>
      <c r="E124" s="12"/>
      <c r="F124" s="11"/>
      <c r="G124" s="10">
        <f t="shared" si="16"/>
        <v>13298312000</v>
      </c>
      <c r="H124" s="13">
        <v>870161727</v>
      </c>
      <c r="I124" s="13"/>
      <c r="J124" s="14"/>
      <c r="K124" s="26">
        <v>14168474</v>
      </c>
      <c r="L124" s="26">
        <v>3286356</v>
      </c>
      <c r="M124" s="34">
        <v>6753922</v>
      </c>
      <c r="N124" s="26">
        <v>10040278</v>
      </c>
      <c r="O124" s="26">
        <v>852004</v>
      </c>
      <c r="P124" s="26">
        <v>655688</v>
      </c>
      <c r="Q124" s="26">
        <v>701491</v>
      </c>
      <c r="R124" s="26">
        <v>2209184</v>
      </c>
      <c r="S124" s="26">
        <v>3698312</v>
      </c>
      <c r="T124" s="27">
        <v>36.83475696589278</v>
      </c>
      <c r="U124" s="7">
        <v>6341966</v>
      </c>
    </row>
    <row r="125" spans="1:21" ht="24.75" customHeight="1">
      <c r="A125" s="24"/>
      <c r="B125" s="25" t="s">
        <v>33</v>
      </c>
      <c r="C125" s="11">
        <v>0</v>
      </c>
      <c r="D125" s="11">
        <v>1317236000</v>
      </c>
      <c r="E125" s="12"/>
      <c r="F125" s="11"/>
      <c r="G125" s="10">
        <f t="shared" si="16"/>
        <v>1317236000</v>
      </c>
      <c r="H125" s="13">
        <v>4691601434</v>
      </c>
      <c r="I125" s="13"/>
      <c r="J125" s="14"/>
      <c r="K125" s="26">
        <v>6008837</v>
      </c>
      <c r="L125" s="26">
        <v>1041010</v>
      </c>
      <c r="M125" s="34">
        <v>11057</v>
      </c>
      <c r="N125" s="26">
        <v>1052066</v>
      </c>
      <c r="O125" s="26">
        <v>0</v>
      </c>
      <c r="P125" s="26">
        <v>0</v>
      </c>
      <c r="Q125" s="26">
        <v>0</v>
      </c>
      <c r="R125" s="26">
        <v>0</v>
      </c>
      <c r="S125" s="26">
        <v>11056</v>
      </c>
      <c r="T125" s="27">
        <v>1.0508846403172425</v>
      </c>
      <c r="U125" s="7">
        <v>1041010</v>
      </c>
    </row>
    <row r="126" spans="1:21" ht="24.75" customHeight="1">
      <c r="A126" s="24"/>
      <c r="B126" s="25" t="s">
        <v>34</v>
      </c>
      <c r="C126" s="11">
        <v>10196110000</v>
      </c>
      <c r="D126" s="11">
        <v>1111074000</v>
      </c>
      <c r="E126" s="12"/>
      <c r="F126" s="11"/>
      <c r="G126" s="10">
        <f t="shared" si="16"/>
        <v>11307184000</v>
      </c>
      <c r="H126" s="13">
        <v>12701101044</v>
      </c>
      <c r="I126" s="13"/>
      <c r="J126" s="14"/>
      <c r="K126" s="26">
        <v>24008285</v>
      </c>
      <c r="L126" s="26">
        <v>4844022</v>
      </c>
      <c r="M126" s="34">
        <v>8876858</v>
      </c>
      <c r="N126" s="26">
        <v>13720880</v>
      </c>
      <c r="O126" s="26">
        <v>8386828</v>
      </c>
      <c r="P126" s="26">
        <v>324928</v>
      </c>
      <c r="Q126" s="26">
        <v>554938</v>
      </c>
      <c r="R126" s="26">
        <v>9266694</v>
      </c>
      <c r="S126" s="26">
        <v>12480280</v>
      </c>
      <c r="T126" s="27">
        <v>90.95830588125543</v>
      </c>
      <c r="U126" s="7">
        <v>1240600</v>
      </c>
    </row>
    <row r="127" spans="1:21" ht="24.75" customHeight="1">
      <c r="A127" s="24"/>
      <c r="B127" s="25" t="s">
        <v>35</v>
      </c>
      <c r="C127" s="11">
        <v>8320199000</v>
      </c>
      <c r="D127" s="11">
        <v>561706000</v>
      </c>
      <c r="E127" s="12"/>
      <c r="F127" s="11"/>
      <c r="G127" s="10">
        <f>SUM(C127:F127)</f>
        <v>8881905000</v>
      </c>
      <c r="H127" s="13">
        <v>555847349</v>
      </c>
      <c r="I127" s="13"/>
      <c r="J127" s="14"/>
      <c r="K127" s="26">
        <v>9437752</v>
      </c>
      <c r="L127" s="26">
        <v>3575293</v>
      </c>
      <c r="M127" s="34">
        <v>1344256</v>
      </c>
      <c r="N127" s="26">
        <v>4919549</v>
      </c>
      <c r="O127" s="26">
        <v>415574</v>
      </c>
      <c r="P127" s="26">
        <v>429915</v>
      </c>
      <c r="Q127" s="26">
        <v>347388</v>
      </c>
      <c r="R127" s="26">
        <v>1192877</v>
      </c>
      <c r="S127" s="26">
        <v>2546256</v>
      </c>
      <c r="T127" s="27">
        <v>51.75791520726798</v>
      </c>
      <c r="U127" s="7">
        <v>2373293</v>
      </c>
    </row>
    <row r="128" spans="1:21" ht="24.75" customHeight="1">
      <c r="A128" s="24"/>
      <c r="B128" s="25" t="s">
        <v>36</v>
      </c>
      <c r="C128" s="11">
        <v>31324000</v>
      </c>
      <c r="D128" s="11"/>
      <c r="E128" s="12"/>
      <c r="F128" s="11"/>
      <c r="G128" s="10">
        <f>SUM(C128:F128)</f>
        <v>31324000</v>
      </c>
      <c r="H128" s="13"/>
      <c r="I128" s="13"/>
      <c r="J128" s="14"/>
      <c r="K128" s="26">
        <v>31324</v>
      </c>
      <c r="L128" s="26">
        <v>5222</v>
      </c>
      <c r="M128" s="34">
        <v>5221</v>
      </c>
      <c r="N128" s="26">
        <v>10443</v>
      </c>
      <c r="O128" s="26">
        <v>2610</v>
      </c>
      <c r="P128" s="26">
        <v>2610</v>
      </c>
      <c r="Q128" s="26">
        <v>2610</v>
      </c>
      <c r="R128" s="26">
        <v>7830</v>
      </c>
      <c r="S128" s="26">
        <v>13051</v>
      </c>
      <c r="T128" s="27">
        <v>124.97366657090873</v>
      </c>
      <c r="U128" s="35">
        <v>-2608</v>
      </c>
    </row>
    <row r="129" spans="1:21" ht="24.75" customHeight="1">
      <c r="A129" s="24"/>
      <c r="B129" s="25" t="s">
        <v>37</v>
      </c>
      <c r="C129" s="11">
        <v>4341059000</v>
      </c>
      <c r="D129" s="11"/>
      <c r="E129" s="12"/>
      <c r="F129" s="11"/>
      <c r="G129" s="10">
        <f>SUM(C129:F129)</f>
        <v>4341059000</v>
      </c>
      <c r="H129" s="13">
        <v>13883940</v>
      </c>
      <c r="I129" s="13"/>
      <c r="J129" s="14"/>
      <c r="K129" s="26">
        <v>4354943</v>
      </c>
      <c r="L129" s="26">
        <v>734688</v>
      </c>
      <c r="M129" s="34">
        <v>757071</v>
      </c>
      <c r="N129" s="26">
        <v>1491759</v>
      </c>
      <c r="O129" s="26">
        <v>265763</v>
      </c>
      <c r="P129" s="26">
        <v>407222</v>
      </c>
      <c r="Q129" s="26">
        <v>341620</v>
      </c>
      <c r="R129" s="26">
        <v>1014607</v>
      </c>
      <c r="S129" s="26">
        <v>1661154</v>
      </c>
      <c r="T129" s="27">
        <v>111.35538649339472</v>
      </c>
      <c r="U129" s="35">
        <v>-169395</v>
      </c>
    </row>
    <row r="130" spans="1:21" ht="24.75" customHeight="1">
      <c r="A130" s="24"/>
      <c r="B130" s="25" t="s">
        <v>38</v>
      </c>
      <c r="C130" s="11">
        <v>22984000</v>
      </c>
      <c r="D130" s="11"/>
      <c r="E130" s="12"/>
      <c r="F130" s="11"/>
      <c r="G130" s="10">
        <f t="shared" si="16"/>
        <v>22984000</v>
      </c>
      <c r="H130" s="13"/>
      <c r="I130" s="13"/>
      <c r="J130" s="14"/>
      <c r="K130" s="26">
        <v>22984</v>
      </c>
      <c r="L130" s="26">
        <v>6316</v>
      </c>
      <c r="M130" s="34">
        <v>11788</v>
      </c>
      <c r="N130" s="26">
        <v>18104</v>
      </c>
      <c r="O130" s="26">
        <v>5407</v>
      </c>
      <c r="P130" s="26">
        <v>0</v>
      </c>
      <c r="Q130" s="26">
        <v>0</v>
      </c>
      <c r="R130" s="26">
        <v>5407</v>
      </c>
      <c r="S130" s="26">
        <v>5407</v>
      </c>
      <c r="T130" s="27">
        <v>29.8663278833407</v>
      </c>
      <c r="U130" s="7">
        <v>12697</v>
      </c>
    </row>
    <row r="131" spans="1:21" ht="24.75" customHeight="1">
      <c r="A131" s="24"/>
      <c r="B131" s="25" t="s">
        <v>39</v>
      </c>
      <c r="C131" s="11">
        <v>8627000</v>
      </c>
      <c r="D131" s="11"/>
      <c r="E131" s="12"/>
      <c r="F131" s="11"/>
      <c r="G131" s="10">
        <f>SUM(C131:F131)</f>
        <v>8627000</v>
      </c>
      <c r="H131" s="13"/>
      <c r="I131" s="13"/>
      <c r="J131" s="14"/>
      <c r="K131" s="26">
        <v>8627</v>
      </c>
      <c r="L131" s="26">
        <v>8627</v>
      </c>
      <c r="M131" s="34">
        <v>0</v>
      </c>
      <c r="N131" s="26">
        <v>8627</v>
      </c>
      <c r="O131" s="26">
        <v>0</v>
      </c>
      <c r="P131" s="26">
        <v>0</v>
      </c>
      <c r="Q131" s="26">
        <v>1389</v>
      </c>
      <c r="R131" s="26">
        <v>1389</v>
      </c>
      <c r="S131" s="26">
        <v>7237</v>
      </c>
      <c r="T131" s="27">
        <v>83.88779413469341</v>
      </c>
      <c r="U131" s="7">
        <v>1390</v>
      </c>
    </row>
    <row r="132" spans="1:21" ht="24.75" customHeight="1">
      <c r="A132" s="24"/>
      <c r="B132" s="25" t="s">
        <v>40</v>
      </c>
      <c r="C132" s="11">
        <v>12303308000</v>
      </c>
      <c r="D132" s="11"/>
      <c r="E132" s="12"/>
      <c r="F132" s="11"/>
      <c r="G132" s="10">
        <f>SUM(C132:F132)</f>
        <v>12303308000</v>
      </c>
      <c r="H132" s="13">
        <v>156565</v>
      </c>
      <c r="I132" s="13"/>
      <c r="J132" s="14"/>
      <c r="K132" s="26">
        <v>12303465</v>
      </c>
      <c r="L132" s="26">
        <v>2065352</v>
      </c>
      <c r="M132" s="34">
        <v>2046693</v>
      </c>
      <c r="N132" s="26">
        <v>4112045</v>
      </c>
      <c r="O132" s="26">
        <v>1043293</v>
      </c>
      <c r="P132" s="26">
        <v>1027295</v>
      </c>
      <c r="Q132" s="26">
        <v>1025302</v>
      </c>
      <c r="R132" s="26">
        <v>3095891</v>
      </c>
      <c r="S132" s="26">
        <v>5125804</v>
      </c>
      <c r="T132" s="27">
        <v>124.65340238251284</v>
      </c>
      <c r="U132" s="35">
        <v>-1013759</v>
      </c>
    </row>
    <row r="133" spans="1:21" ht="24.75" customHeight="1">
      <c r="A133" s="24"/>
      <c r="B133" s="25" t="s">
        <v>41</v>
      </c>
      <c r="C133" s="11">
        <v>4177000</v>
      </c>
      <c r="D133" s="11"/>
      <c r="E133" s="12"/>
      <c r="F133" s="11"/>
      <c r="G133" s="10">
        <f>SUM(C133:F133)</f>
        <v>4177000</v>
      </c>
      <c r="H133" s="13"/>
      <c r="I133" s="13"/>
      <c r="J133" s="14"/>
      <c r="K133" s="26">
        <v>4177</v>
      </c>
      <c r="L133" s="26">
        <v>2017</v>
      </c>
      <c r="M133" s="34">
        <v>1224</v>
      </c>
      <c r="N133" s="26">
        <v>3241</v>
      </c>
      <c r="O133" s="26">
        <v>326</v>
      </c>
      <c r="P133" s="26">
        <v>213</v>
      </c>
      <c r="Q133" s="26">
        <v>708</v>
      </c>
      <c r="R133" s="26">
        <v>1247</v>
      </c>
      <c r="S133" s="26">
        <v>1617</v>
      </c>
      <c r="T133" s="27">
        <v>49.892008639308855</v>
      </c>
      <c r="U133" s="7">
        <v>1624</v>
      </c>
    </row>
    <row r="134" spans="1:21" ht="24.75" customHeight="1">
      <c r="A134" s="24"/>
      <c r="B134" s="25" t="s">
        <v>44</v>
      </c>
      <c r="C134" s="11">
        <v>3512000000</v>
      </c>
      <c r="D134" s="11"/>
      <c r="E134" s="12"/>
      <c r="F134" s="11"/>
      <c r="G134" s="10">
        <f>SUM(C134:F134)</f>
        <v>3512000000</v>
      </c>
      <c r="H134" s="13"/>
      <c r="I134" s="13"/>
      <c r="J134" s="14"/>
      <c r="K134" s="26">
        <v>3512000</v>
      </c>
      <c r="L134" s="26">
        <v>1286923</v>
      </c>
      <c r="M134" s="34">
        <v>943769</v>
      </c>
      <c r="N134" s="26">
        <v>2230692</v>
      </c>
      <c r="O134" s="26">
        <v>382839</v>
      </c>
      <c r="P134" s="26">
        <v>199187</v>
      </c>
      <c r="Q134" s="26">
        <v>168837</v>
      </c>
      <c r="R134" s="26">
        <v>750863</v>
      </c>
      <c r="S134" s="26">
        <v>2037786</v>
      </c>
      <c r="T134" s="27">
        <v>91.35219026203528</v>
      </c>
      <c r="U134" s="7">
        <v>192906</v>
      </c>
    </row>
    <row r="135" spans="1:21" ht="24.75" customHeight="1">
      <c r="A135" s="24"/>
      <c r="B135" s="25" t="s">
        <v>69</v>
      </c>
      <c r="C135" s="11">
        <v>171607000</v>
      </c>
      <c r="D135" s="11"/>
      <c r="E135" s="12"/>
      <c r="F135" s="11"/>
      <c r="G135" s="10">
        <f t="shared" si="16"/>
        <v>171607000</v>
      </c>
      <c r="H135" s="13"/>
      <c r="I135" s="13"/>
      <c r="J135" s="14"/>
      <c r="K135" s="26">
        <v>171607</v>
      </c>
      <c r="L135" s="26">
        <v>1000</v>
      </c>
      <c r="M135" s="34">
        <v>0</v>
      </c>
      <c r="N135" s="26">
        <v>1000</v>
      </c>
      <c r="O135" s="26">
        <v>0</v>
      </c>
      <c r="P135" s="26">
        <v>0</v>
      </c>
      <c r="Q135" s="26">
        <v>0</v>
      </c>
      <c r="R135" s="26">
        <v>0</v>
      </c>
      <c r="S135" s="26">
        <v>0</v>
      </c>
      <c r="T135" s="27">
        <v>0</v>
      </c>
      <c r="U135" s="7">
        <v>1000</v>
      </c>
    </row>
    <row r="136" spans="1:21" ht="24.75" customHeight="1">
      <c r="A136" s="24"/>
      <c r="B136" s="25" t="s">
        <v>68</v>
      </c>
      <c r="C136" s="11">
        <v>0</v>
      </c>
      <c r="D136" s="11"/>
      <c r="E136" s="12"/>
      <c r="F136" s="11"/>
      <c r="G136" s="10">
        <f t="shared" si="16"/>
        <v>0</v>
      </c>
      <c r="H136" s="13">
        <v>104727000</v>
      </c>
      <c r="I136" s="13"/>
      <c r="J136" s="14"/>
      <c r="K136" s="26">
        <v>104727</v>
      </c>
      <c r="L136" s="26">
        <v>0</v>
      </c>
      <c r="M136" s="34">
        <v>104727</v>
      </c>
      <c r="N136" s="26">
        <v>104727</v>
      </c>
      <c r="O136" s="26">
        <v>0</v>
      </c>
      <c r="P136" s="26">
        <v>0</v>
      </c>
      <c r="Q136" s="26">
        <v>0</v>
      </c>
      <c r="R136" s="26">
        <v>0</v>
      </c>
      <c r="S136" s="26">
        <v>0</v>
      </c>
      <c r="T136" s="27">
        <v>0</v>
      </c>
      <c r="U136" s="7">
        <v>104727</v>
      </c>
    </row>
    <row r="137" spans="1:21" ht="24.75" customHeight="1">
      <c r="A137" s="24"/>
      <c r="B137" s="25" t="s">
        <v>47</v>
      </c>
      <c r="C137" s="11">
        <v>3701475000</v>
      </c>
      <c r="D137" s="11">
        <v>326000000</v>
      </c>
      <c r="E137" s="12"/>
      <c r="F137" s="11"/>
      <c r="G137" s="10">
        <f t="shared" si="16"/>
        <v>4027475000</v>
      </c>
      <c r="H137" s="13">
        <v>484575000</v>
      </c>
      <c r="I137" s="13"/>
      <c r="J137" s="14"/>
      <c r="K137" s="26">
        <v>4512050</v>
      </c>
      <c r="L137" s="26">
        <v>1980198</v>
      </c>
      <c r="M137" s="34">
        <v>979801</v>
      </c>
      <c r="N137" s="26">
        <v>2959999</v>
      </c>
      <c r="O137" s="26">
        <v>0</v>
      </c>
      <c r="P137" s="26">
        <v>0</v>
      </c>
      <c r="Q137" s="26">
        <v>0</v>
      </c>
      <c r="R137" s="26">
        <v>0</v>
      </c>
      <c r="S137" s="26">
        <v>0</v>
      </c>
      <c r="T137" s="27">
        <v>0</v>
      </c>
      <c r="U137" s="7">
        <v>2959999</v>
      </c>
    </row>
    <row r="138" spans="1:23" ht="24.75" customHeight="1">
      <c r="A138" s="24"/>
      <c r="B138" s="25" t="s">
        <v>83</v>
      </c>
      <c r="C138" s="11">
        <v>29498791000</v>
      </c>
      <c r="D138" s="11">
        <v>2496938000</v>
      </c>
      <c r="E138" s="12"/>
      <c r="F138" s="11"/>
      <c r="G138" s="10">
        <f t="shared" si="16"/>
        <v>31995729000</v>
      </c>
      <c r="H138" s="13">
        <v>118285000</v>
      </c>
      <c r="I138" s="13"/>
      <c r="J138" s="14"/>
      <c r="K138" s="26">
        <v>32114014</v>
      </c>
      <c r="L138" s="26">
        <v>6230249</v>
      </c>
      <c r="M138" s="34">
        <v>7854600</v>
      </c>
      <c r="N138" s="26">
        <v>14084849</v>
      </c>
      <c r="O138" s="26">
        <v>490315</v>
      </c>
      <c r="P138" s="26">
        <v>421537</v>
      </c>
      <c r="Q138" s="26">
        <v>6787966</v>
      </c>
      <c r="R138" s="26">
        <v>7699818</v>
      </c>
      <c r="S138" s="26">
        <v>12630498</v>
      </c>
      <c r="T138" s="27">
        <v>89.67435859624764</v>
      </c>
      <c r="U138" s="7">
        <v>1454351</v>
      </c>
      <c r="W138" s="30"/>
    </row>
    <row r="139" spans="1:21" ht="24.75" customHeight="1">
      <c r="A139" s="24"/>
      <c r="B139" s="25" t="s">
        <v>77</v>
      </c>
      <c r="C139" s="11">
        <v>5134150000</v>
      </c>
      <c r="D139" s="11"/>
      <c r="E139" s="12"/>
      <c r="F139" s="11"/>
      <c r="G139" s="10">
        <f t="shared" si="16"/>
        <v>5134150000</v>
      </c>
      <c r="H139" s="13"/>
      <c r="I139" s="13"/>
      <c r="J139" s="14"/>
      <c r="K139" s="26">
        <v>5134150</v>
      </c>
      <c r="L139" s="26">
        <v>1105154</v>
      </c>
      <c r="M139" s="34">
        <v>1167224</v>
      </c>
      <c r="N139" s="26">
        <v>2272378</v>
      </c>
      <c r="O139" s="26">
        <v>158458</v>
      </c>
      <c r="P139" s="26">
        <v>163638</v>
      </c>
      <c r="Q139" s="26">
        <v>441331</v>
      </c>
      <c r="R139" s="26">
        <v>763427</v>
      </c>
      <c r="S139" s="26">
        <v>1285848</v>
      </c>
      <c r="T139" s="27">
        <v>56.5860081377306</v>
      </c>
      <c r="U139" s="7">
        <v>986530</v>
      </c>
    </row>
    <row r="140" spans="1:21" ht="24.75" customHeight="1">
      <c r="A140" s="24"/>
      <c r="B140" s="25" t="s">
        <v>93</v>
      </c>
      <c r="C140" s="11"/>
      <c r="D140" s="11">
        <v>988788000</v>
      </c>
      <c r="E140" s="12"/>
      <c r="F140" s="11"/>
      <c r="G140" s="10">
        <f>SUM(C140:F140)</f>
        <v>988788000</v>
      </c>
      <c r="H140" s="13"/>
      <c r="I140" s="13"/>
      <c r="J140" s="14"/>
      <c r="K140" s="26">
        <v>988788</v>
      </c>
      <c r="L140" s="26">
        <v>0</v>
      </c>
      <c r="M140" s="34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7">
        <v>0</v>
      </c>
      <c r="U140" s="7">
        <v>0</v>
      </c>
    </row>
    <row r="141" spans="1:21" ht="24.75" customHeight="1">
      <c r="A141" s="24"/>
      <c r="B141" s="25" t="s">
        <v>51</v>
      </c>
      <c r="C141" s="11">
        <v>40000</v>
      </c>
      <c r="D141" s="11"/>
      <c r="E141" s="12"/>
      <c r="F141" s="11"/>
      <c r="G141" s="10">
        <f t="shared" si="16"/>
        <v>40000</v>
      </c>
      <c r="H141" s="13"/>
      <c r="I141" s="13"/>
      <c r="J141" s="14"/>
      <c r="K141" s="26">
        <v>40</v>
      </c>
      <c r="L141" s="26">
        <v>10</v>
      </c>
      <c r="M141" s="34">
        <v>10</v>
      </c>
      <c r="N141" s="26">
        <v>20</v>
      </c>
      <c r="O141" s="26">
        <v>0</v>
      </c>
      <c r="P141" s="26">
        <v>9</v>
      </c>
      <c r="Q141" s="26">
        <v>0</v>
      </c>
      <c r="R141" s="26">
        <v>9</v>
      </c>
      <c r="S141" s="26">
        <v>19</v>
      </c>
      <c r="T141" s="27">
        <v>95</v>
      </c>
      <c r="U141" s="7">
        <v>1</v>
      </c>
    </row>
    <row r="142" spans="1:21" ht="24.75" customHeight="1">
      <c r="A142" s="39" t="s">
        <v>92</v>
      </c>
      <c r="B142" s="39"/>
      <c r="C142" s="15">
        <f aca="true" t="shared" si="17" ref="C142:J142">C5+C43+C49+C52+C57+C60+C65+C75+C91+C93+C97+C100+C118</f>
        <v>245103736000</v>
      </c>
      <c r="D142" s="15">
        <f t="shared" si="17"/>
        <v>21998454000</v>
      </c>
      <c r="E142" s="16">
        <f t="shared" si="17"/>
        <v>-565002000</v>
      </c>
      <c r="F142" s="15">
        <f t="shared" si="17"/>
        <v>0</v>
      </c>
      <c r="G142" s="15">
        <f t="shared" si="17"/>
        <v>266537188000</v>
      </c>
      <c r="H142" s="15">
        <f t="shared" si="17"/>
        <v>25663318833</v>
      </c>
      <c r="I142" s="15">
        <f t="shared" si="17"/>
        <v>0</v>
      </c>
      <c r="J142" s="15">
        <f t="shared" si="17"/>
        <v>0</v>
      </c>
      <c r="K142" s="15">
        <v>292200508</v>
      </c>
      <c r="L142" s="15">
        <v>70468989</v>
      </c>
      <c r="M142" s="15">
        <v>65214739</v>
      </c>
      <c r="N142" s="15">
        <v>135683728</v>
      </c>
      <c r="O142" s="32">
        <v>22231465</v>
      </c>
      <c r="P142" s="32">
        <v>12037507</v>
      </c>
      <c r="Q142" s="32">
        <v>22167753</v>
      </c>
      <c r="R142" s="32">
        <v>56436726</v>
      </c>
      <c r="S142" s="32">
        <v>105456735</v>
      </c>
      <c r="T142" s="23">
        <v>77.72246278492584</v>
      </c>
      <c r="U142" s="18">
        <v>30226993</v>
      </c>
    </row>
    <row r="144" ht="14.25">
      <c r="A144" s="33" t="s">
        <v>95</v>
      </c>
    </row>
    <row r="145" ht="14.25">
      <c r="A145" s="33" t="s">
        <v>96</v>
      </c>
    </row>
    <row r="146" ht="14.25">
      <c r="A146" s="33" t="s">
        <v>97</v>
      </c>
    </row>
  </sheetData>
  <sheetProtection/>
  <mergeCells count="28">
    <mergeCell ref="A1:U1"/>
    <mergeCell ref="A2:B2"/>
    <mergeCell ref="A3:B4"/>
    <mergeCell ref="C3:G3"/>
    <mergeCell ref="I3:I4"/>
    <mergeCell ref="J3:J4"/>
    <mergeCell ref="K3:K4"/>
    <mergeCell ref="L3:L4"/>
    <mergeCell ref="M3:M4"/>
    <mergeCell ref="N3:N4"/>
    <mergeCell ref="O3:R3"/>
    <mergeCell ref="S3:S4"/>
    <mergeCell ref="T3:T4"/>
    <mergeCell ref="U3:U4"/>
    <mergeCell ref="D4:E4"/>
    <mergeCell ref="A5:B5"/>
    <mergeCell ref="A49:B49"/>
    <mergeCell ref="A52:B52"/>
    <mergeCell ref="A57:B57"/>
    <mergeCell ref="A60:B60"/>
    <mergeCell ref="A65:B65"/>
    <mergeCell ref="A75:B75"/>
    <mergeCell ref="A91:B91"/>
    <mergeCell ref="A93:B93"/>
    <mergeCell ref="A97:B97"/>
    <mergeCell ref="A100:B100"/>
    <mergeCell ref="A118:B118"/>
    <mergeCell ref="A142:B142"/>
  </mergeCells>
  <printOptions/>
  <pageMargins left="0.25" right="0.25" top="0.75" bottom="0.75" header="0.3" footer="0.3"/>
  <pageSetup orientation="landscape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2022-07-28T06:14:33Z</dcterms:created>
  <dcterms:modified xsi:type="dcterms:W3CDTF">2022-07-28T06:14:33Z</dcterms:modified>
  <cp:category/>
  <cp:version/>
  <cp:contentType/>
  <cp:contentStatus/>
</cp:coreProperties>
</file>