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<sst xmlns="http://schemas.openxmlformats.org/spreadsheetml/2006/main" count="1074" uniqueCount="184">
  <si>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</si>
  <si>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</si>
  <si>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</si>
  <si>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</si>
  <si>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</si>
  <si>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</si>
  <si>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</si>
  <si>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</si>
  <si>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</si>
  <si>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</si>
  <si>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</si>
  <si>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</si>
  <si>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</si>
  <si>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</si>
  <si>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</si>
  <si>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</si>
  <si>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</si>
  <si>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</si>
  <si>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</si>
  <si>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</si>
  <si>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</si>
  <si>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</si>
  <si>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</si>
  <si>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</si>
  <si>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</si>
  <si>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</si>
  <si>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</si>
  <si>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</si>
  <si>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</si>
  <si>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</si>
  <si>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</si>
  <si>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</si>
  <si>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</si>
  <si>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</si>
  <si>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</si>
  <si>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</si>
  <si>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</si>
  <si>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</si>
  <si>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</si>
  <si>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</si>
  <si>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</si>
  <si>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</si>
  <si>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</si>
  <si>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</si>
  <si>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</si>
  <si>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</si>
  <si>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</si>
  <si>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</si>
  <si>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</si>
  <si>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</si>
  <si>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</si>
  <si>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</si>
  <si>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</si>
  <si>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</si>
  <si>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</si>
  <si>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</si>
  <si>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</si>
  <si>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</si>
  <si>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</si>
  <si>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</si>
  <si>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</si>
  <si>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</si>
  <si>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</si>
  <si>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</si>
  <si>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</si>
  <si>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</si>
  <si>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</si>
  <si>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</si>
  <si>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</si>
  <si>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</si>
  <si>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</si>
  <si>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</si>
  <si>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</si>
  <si>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</si>
  <si>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</si>
  <si>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</si>
  <si>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</si>
  <si>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</si>
  <si>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</si>
  <si>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</si>
  <si>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</si>
  <si>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</si>
  <si>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</si>
  <si>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</si>
  <si>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</si>
  <si>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</si>
  <si>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</si>
  <si>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</si>
  <si>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</si>
  <si>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</si>
  <si>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</si>
  <si>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</si>
  <si>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</si>
  <si>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</si>
  <si>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</si>
  <si>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</si>
  <si>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</si>
  <si>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</si>
  <si>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</si>
  <si>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</si>
  <si>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</si>
  <si>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</si>
  <si>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</si>
  <si>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</si>
  <si>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</si>
  <si>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</si>
  <si>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</si>
  <si>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</si>
  <si>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</si>
  <si>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</si>
  <si>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</si>
  <si>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</si>
  <si>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</si>
  <si>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</si>
  <si>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</si>
  <si>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</si>
  <si>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</si>
  <si>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</si>
  <si>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</si>
  <si>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</si>
  <si>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</si>
  <si>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</si>
  <si>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</si>
  <si>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</si>
  <si>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</si>
  <si>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</si>
  <si>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</si>
  <si>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</si>
  <si>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</si>
  <si>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</si>
  <si>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</si>
  <si>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</si>
  <si>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</si>
  <si>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</si>
  <si>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</si>
  <si>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</si>
  <si>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</si>
  <si>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</si>
  <si>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</si>
  <si>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</si>
  <si>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</si>
  <si>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</si>
  <si>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</si>
  <si>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</si>
  <si>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</si>
  <si>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</si>
  <si>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</si>
  <si>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</si>
  <si>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</si>
  <si>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</si>
  <si>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</si>
  <si>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</si>
  <si>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</si>
  <si>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</si>
  <si>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</si>
  <si>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</si>
  <si>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</si>
  <si>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</si>
  <si>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</si>
  <si>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</si>
  <si>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</si>
  <si>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</si>
  <si>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</si>
  <si>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</si>
  <si>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</si>
  <si>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</si>
  <si>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</si>
  <si>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</si>
  <si>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</si>
  <si>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</si>
  <si>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検挙268</t>
  </si>
  <si>
    <t>検挙269</t>
  </si>
  <si>
    <t>認知270</t>
  </si>
  <si>
    <t>認知271</t>
  </si>
  <si>
    <t>認知272</t>
  </si>
  <si>
    <t>認知273</t>
  </si>
  <si>
    <t>検挙274</t>
  </si>
  <si>
    <t>検挙275</t>
  </si>
  <si>
    <t>検挙276</t>
  </si>
  <si>
    <t>検挙277</t>
  </si>
  <si>
    <t>検挙278</t>
  </si>
  <si>
    <t>検挙279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</si>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</sst>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14" xfId="60" applyNumberFormat="1" applyFont="1" applyFill="1" applyBorder="1" applyAlignment="1" applyProtection="1">
      <alignment horizontal="right" vertical="center"/>
      <protection/>
    </xf>
    <xf numFmtId="176" fontId="7" fillId="0" borderId="15" xfId="60" applyNumberFormat="1" applyFont="1" applyFill="1" applyBorder="1" applyAlignment="1" applyProtection="1">
      <alignment horizontal="right" vertical="center"/>
      <protection/>
    </xf>
    <xf numFmtId="176" fontId="7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20" xfId="60" applyNumberFormat="1" applyFont="1" applyFill="1" applyBorder="1" applyAlignment="1" applyProtection="1">
      <alignment horizontal="right" vertical="center"/>
      <protection/>
    </xf>
    <xf numFmtId="0" fontId="7" fillId="0" borderId="21" xfId="60" applyFont="1" applyFill="1" applyBorder="1" applyAlignment="1" applyProtection="1">
      <alignment horizontal="distributed" vertical="center"/>
      <protection/>
    </xf>
    <xf numFmtId="0" fontId="7" fillId="0" borderId="22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center" vertical="center"/>
    </xf>
    <xf numFmtId="0" fontId="7" fillId="0" borderId="14" xfId="60" applyFont="1" applyFill="1" applyBorder="1" applyAlignment="1">
      <alignment horizontal="center" vertical="center" wrapText="1"/>
    </xf>
    <xf numFmtId="0" fontId="7" fillId="0" borderId="24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18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9" fillId="0" borderId="26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27" xfId="60" applyFont="1" applyFill="1" applyBorder="1" applyAlignment="1">
      <alignment vertical="distributed" wrapText="1"/>
    </xf>
    <xf numFmtId="0" fontId="7" fillId="0" borderId="28" xfId="60" applyFont="1" applyFill="1" applyBorder="1" applyAlignment="1">
      <alignment vertical="distributed" wrapText="1"/>
    </xf>
    <xf numFmtId="0" fontId="7" fillId="0" borderId="29" xfId="60" applyFont="1" applyFill="1" applyBorder="1" applyAlignment="1">
      <alignment vertical="distributed" wrapText="1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0" fontId="7" fillId="0" borderId="33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distributed" vertical="center"/>
    </xf>
    <xf numFmtId="0" fontId="9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20" xfId="6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/>
    </xf>
    <xf numFmtId="0" fontId="8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>
      <alignment vertical="distributed" wrapText="1"/>
    </xf>
    <xf numFmtId="0" fontId="7" fillId="0" borderId="37" xfId="60" applyFont="1" applyFill="1" applyBorder="1" applyAlignment="1">
      <alignment vertical="distributed" wrapText="1"/>
    </xf>
    <xf numFmtId="0" fontId="7" fillId="0" borderId="38" xfId="60" applyFont="1" applyFill="1" applyBorder="1" applyAlignment="1">
      <alignment vertical="distributed" wrapText="1"/>
    </xf>
    <xf numFmtId="0" fontId="7" fillId="0" borderId="39" xfId="60" applyFont="1" applyFill="1" applyBorder="1" applyAlignment="1">
      <alignment vertical="distributed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23" xfId="60" applyFont="1" applyFill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4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170</v>
      </c>
      <c r="R1" s="2" t="s">
        <v>171</v>
      </c>
    </row>
    <row r="2" spans="2:34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4"/>
      <c r="R2" s="4"/>
      <c r="S2" s="90" t="s">
        <v>85</v>
      </c>
      <c r="T2" s="90"/>
      <c r="U2" s="90"/>
      <c r="V2" s="90"/>
      <c r="W2" s="90"/>
      <c r="X2" s="90"/>
      <c r="Y2" s="90"/>
      <c r="Z2" s="90"/>
      <c r="AA2" s="90"/>
      <c r="AB2" s="90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49"/>
      <c r="I3" s="7"/>
      <c r="J3" s="50"/>
      <c r="K3" s="51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3" t="s">
        <v>163</v>
      </c>
      <c r="C4" s="93"/>
      <c r="D4" s="93"/>
      <c r="E4" s="93"/>
      <c r="F4" s="93"/>
      <c r="G4" s="94"/>
      <c r="H4" s="99" t="s">
        <v>24</v>
      </c>
      <c r="I4" s="102" t="s">
        <v>86</v>
      </c>
      <c r="J4" s="102" t="s">
        <v>87</v>
      </c>
      <c r="K4" s="76" t="s">
        <v>0</v>
      </c>
      <c r="L4" s="77"/>
      <c r="M4" s="77"/>
      <c r="N4" s="77"/>
      <c r="O4" s="77"/>
      <c r="P4" s="77"/>
      <c r="Q4" s="12"/>
      <c r="R4" s="77" t="s">
        <v>7</v>
      </c>
      <c r="S4" s="77"/>
      <c r="T4" s="77"/>
      <c r="U4" s="77"/>
      <c r="V4" s="89"/>
      <c r="W4" s="76" t="s">
        <v>127</v>
      </c>
      <c r="X4" s="77"/>
      <c r="Y4" s="77"/>
      <c r="Z4" s="77"/>
      <c r="AA4" s="77"/>
      <c r="AB4" s="89"/>
      <c r="AC4" s="121" t="s">
        <v>126</v>
      </c>
      <c r="AD4" s="122"/>
      <c r="AE4" s="122"/>
      <c r="AF4" s="122"/>
      <c r="AG4" s="122"/>
      <c r="AH4" s="122"/>
    </row>
    <row r="5" spans="1:34" ht="12">
      <c r="A5" s="2"/>
      <c r="B5" s="95"/>
      <c r="C5" s="95"/>
      <c r="D5" s="95"/>
      <c r="E5" s="95"/>
      <c r="F5" s="95"/>
      <c r="G5" s="96"/>
      <c r="H5" s="100"/>
      <c r="I5" s="83"/>
      <c r="J5" s="83"/>
      <c r="K5" s="103" t="s">
        <v>1</v>
      </c>
      <c r="L5" s="81" t="s">
        <v>2</v>
      </c>
      <c r="M5" s="81" t="s">
        <v>3</v>
      </c>
      <c r="N5" s="83" t="s">
        <v>6</v>
      </c>
      <c r="O5" s="83" t="s">
        <v>5</v>
      </c>
      <c r="P5" s="87" t="s">
        <v>25</v>
      </c>
      <c r="Q5" s="12"/>
      <c r="R5" s="78" t="s">
        <v>1</v>
      </c>
      <c r="S5" s="85" t="s">
        <v>8</v>
      </c>
      <c r="T5" s="85" t="s">
        <v>88</v>
      </c>
      <c r="U5" s="85" t="s">
        <v>9</v>
      </c>
      <c r="V5" s="85" t="s">
        <v>10</v>
      </c>
      <c r="W5" s="85" t="s">
        <v>1</v>
      </c>
      <c r="X5" s="86" t="s">
        <v>89</v>
      </c>
      <c r="Y5" s="86" t="s">
        <v>11</v>
      </c>
      <c r="Z5" s="85" t="s">
        <v>90</v>
      </c>
      <c r="AA5" s="86" t="s">
        <v>12</v>
      </c>
      <c r="AB5" s="86" t="s">
        <v>91</v>
      </c>
      <c r="AC5" s="123"/>
      <c r="AD5" s="124"/>
      <c r="AE5" s="124"/>
      <c r="AF5" s="124"/>
      <c r="AG5" s="124"/>
      <c r="AH5" s="124"/>
    </row>
    <row r="6" spans="1:35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103"/>
      <c r="L6" s="81"/>
      <c r="M6" s="81"/>
      <c r="N6" s="83"/>
      <c r="O6" s="83"/>
      <c r="P6" s="87"/>
      <c r="Q6" s="12"/>
      <c r="R6" s="79"/>
      <c r="S6" s="81"/>
      <c r="T6" s="81"/>
      <c r="U6" s="81"/>
      <c r="V6" s="81"/>
      <c r="W6" s="81"/>
      <c r="X6" s="83"/>
      <c r="Y6" s="83"/>
      <c r="Z6" s="81"/>
      <c r="AA6" s="83"/>
      <c r="AB6" s="83"/>
      <c r="AC6" s="123"/>
      <c r="AD6" s="124"/>
      <c r="AE6" s="124"/>
      <c r="AF6" s="124"/>
      <c r="AG6" s="124"/>
      <c r="AH6" s="124"/>
      <c r="AI6" s="13" t="s">
        <v>150</v>
      </c>
    </row>
    <row r="7" spans="1:45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104"/>
      <c r="L7" s="82"/>
      <c r="M7" s="82"/>
      <c r="N7" s="84"/>
      <c r="O7" s="84"/>
      <c r="P7" s="88"/>
      <c r="Q7" s="12"/>
      <c r="R7" s="80"/>
      <c r="S7" s="82"/>
      <c r="T7" s="82"/>
      <c r="U7" s="82"/>
      <c r="V7" s="82"/>
      <c r="W7" s="82"/>
      <c r="X7" s="84"/>
      <c r="Y7" s="84"/>
      <c r="Z7" s="82"/>
      <c r="AA7" s="84"/>
      <c r="AB7" s="84"/>
      <c r="AC7" s="125"/>
      <c r="AD7" s="126"/>
      <c r="AE7" s="126"/>
      <c r="AF7" s="126"/>
      <c r="AG7" s="126"/>
      <c r="AH7" s="126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91" t="s">
        <v>65</v>
      </c>
      <c r="C8" s="91"/>
      <c r="D8" s="91"/>
      <c r="E8" s="91"/>
      <c r="F8" s="91"/>
      <c r="G8" s="92"/>
      <c r="H8" s="16">
        <f>H9+H22+H29+H33+H48+H56</f>
        <v>299398</v>
      </c>
      <c r="I8" s="17">
        <f>SUM(L8:P8,S8:V8,X8:AB8,'02'!I8:K8,'02'!M8:S8,'02'!V8:Z8,'02'!AB8:AE8,'03'!I8:K8,'03'!M8:P8,'03'!R8:W8)</f>
        <v>61691</v>
      </c>
      <c r="J8" s="17">
        <f>J9+J22+J29+J33+J48+J56</f>
        <v>237707</v>
      </c>
      <c r="K8" s="18">
        <f>SUM(L8:P8)</f>
        <v>22</v>
      </c>
      <c r="L8" s="19">
        <v>12</v>
      </c>
      <c r="M8" s="19">
        <v>1</v>
      </c>
      <c r="N8" s="19">
        <v>5</v>
      </c>
      <c r="O8" s="19">
        <v>0</v>
      </c>
      <c r="P8" s="19">
        <v>4</v>
      </c>
      <c r="Q8" s="20"/>
      <c r="R8" s="21">
        <f>SUM(S8:V8)</f>
        <v>51</v>
      </c>
      <c r="S8" s="19">
        <v>18</v>
      </c>
      <c r="T8" s="19">
        <v>6</v>
      </c>
      <c r="U8" s="19">
        <v>2</v>
      </c>
      <c r="V8" s="19">
        <v>25</v>
      </c>
      <c r="W8" s="18">
        <f>SUM(X8:AB8)</f>
        <v>3935</v>
      </c>
      <c r="X8" s="19">
        <v>602</v>
      </c>
      <c r="Y8" s="19">
        <v>1743</v>
      </c>
      <c r="Z8" s="19">
        <v>768</v>
      </c>
      <c r="AA8" s="19">
        <v>32</v>
      </c>
      <c r="AB8" s="19">
        <v>790</v>
      </c>
      <c r="AC8" s="114" t="s">
        <v>65</v>
      </c>
      <c r="AD8" s="105"/>
      <c r="AE8" s="105"/>
      <c r="AF8" s="105"/>
      <c r="AG8" s="105"/>
      <c r="AH8" s="105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16">
        <f>H10+H15+H20+H21</f>
        <v>4196</v>
      </c>
      <c r="I9" s="25">
        <f>SUM(L9:P9,S9:V9,X9:AB9,'02'!I9:K9,'02'!M9:S9,'02'!V9:Z9,'02'!AB9:AE9,'03'!I9:K9,'03'!M9:P9,'03'!R9:W9)</f>
        <v>2066</v>
      </c>
      <c r="J9" s="16">
        <f>J10+J15+J20+J21</f>
        <v>2130</v>
      </c>
      <c r="K9" s="26">
        <f aca="true" t="shared" si="0" ref="K9:K63">SUM(L9:P9)</f>
        <v>8</v>
      </c>
      <c r="L9" s="19">
        <v>5</v>
      </c>
      <c r="M9" s="19">
        <v>0</v>
      </c>
      <c r="N9" s="19">
        <v>1</v>
      </c>
      <c r="O9" s="19">
        <v>0</v>
      </c>
      <c r="P9" s="19">
        <v>2</v>
      </c>
      <c r="Q9" s="20"/>
      <c r="R9" s="27">
        <f aca="true" t="shared" si="1" ref="R9:R63">SUM(S9:V9)</f>
        <v>13</v>
      </c>
      <c r="S9" s="19">
        <v>3</v>
      </c>
      <c r="T9" s="19">
        <v>4</v>
      </c>
      <c r="U9" s="19">
        <v>1</v>
      </c>
      <c r="V9" s="19">
        <v>5</v>
      </c>
      <c r="W9" s="26">
        <f aca="true" t="shared" si="2" ref="W9:W63">SUM(X9:AB9)</f>
        <v>891</v>
      </c>
      <c r="X9" s="19">
        <v>236</v>
      </c>
      <c r="Y9" s="19">
        <v>513</v>
      </c>
      <c r="Z9" s="19">
        <v>33</v>
      </c>
      <c r="AA9" s="19">
        <v>2</v>
      </c>
      <c r="AB9" s="19">
        <v>107</v>
      </c>
      <c r="AC9" s="22"/>
      <c r="AD9" s="105" t="s">
        <v>66</v>
      </c>
      <c r="AE9" s="105"/>
      <c r="AF9" s="105"/>
      <c r="AG9" s="105"/>
      <c r="AH9" s="105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107" t="s">
        <v>67</v>
      </c>
      <c r="E10" s="107"/>
      <c r="F10" s="107"/>
      <c r="G10" s="108"/>
      <c r="H10" s="16">
        <f>SUM(H11:H14)</f>
        <v>819</v>
      </c>
      <c r="I10" s="25">
        <f>SUM(L10:P10,S10:V10,X10:AB10,'02'!I10:K10,'02'!M10:S10,'02'!V10:Z10,'02'!AB10:AE10,'03'!I10:K10,'03'!M10:P10,'03'!R10:W10)</f>
        <v>686</v>
      </c>
      <c r="J10" s="16">
        <f>SUM(J11:J14)</f>
        <v>133</v>
      </c>
      <c r="K10" s="72">
        <f t="shared" si="0"/>
        <v>5</v>
      </c>
      <c r="L10" s="30">
        <v>4</v>
      </c>
      <c r="M10" s="30">
        <v>0</v>
      </c>
      <c r="N10" s="30">
        <v>1</v>
      </c>
      <c r="O10" s="30">
        <v>0</v>
      </c>
      <c r="P10" s="30">
        <v>0</v>
      </c>
      <c r="Q10" s="31"/>
      <c r="R10" s="73">
        <f t="shared" si="1"/>
        <v>10</v>
      </c>
      <c r="S10" s="30">
        <v>3</v>
      </c>
      <c r="T10" s="30">
        <v>2</v>
      </c>
      <c r="U10" s="30">
        <v>1</v>
      </c>
      <c r="V10" s="30">
        <v>4</v>
      </c>
      <c r="W10" s="72">
        <f t="shared" si="2"/>
        <v>427</v>
      </c>
      <c r="X10" s="30">
        <v>90</v>
      </c>
      <c r="Y10" s="30">
        <v>298</v>
      </c>
      <c r="Z10" s="30">
        <v>10</v>
      </c>
      <c r="AA10" s="30">
        <v>2</v>
      </c>
      <c r="AB10" s="30">
        <v>27</v>
      </c>
      <c r="AC10" s="32"/>
      <c r="AD10" s="28"/>
      <c r="AE10" s="107" t="s">
        <v>67</v>
      </c>
      <c r="AF10" s="107"/>
      <c r="AG10" s="107"/>
      <c r="AH10" s="107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107" t="s">
        <v>26</v>
      </c>
      <c r="F11" s="107"/>
      <c r="G11" s="108"/>
      <c r="H11" s="16">
        <f>SUM(I11:J11)</f>
        <v>756</v>
      </c>
      <c r="I11" s="26">
        <f>SUM(L11:P11,S11:V11,X11:AB11,'02'!I11:K11,'02'!M11:S11,'02'!V11:Z11,'02'!AB11:AE11,'03'!I11:K11,'03'!M11:P11,'03'!R11:W11)</f>
        <v>636</v>
      </c>
      <c r="J11" s="52">
        <v>120</v>
      </c>
      <c r="K11" s="72">
        <f t="shared" si="0"/>
        <v>5</v>
      </c>
      <c r="L11" s="34">
        <v>4</v>
      </c>
      <c r="M11" s="34">
        <v>0</v>
      </c>
      <c r="N11" s="34">
        <v>1</v>
      </c>
      <c r="O11" s="34">
        <v>0</v>
      </c>
      <c r="P11" s="34">
        <v>0</v>
      </c>
      <c r="Q11" s="31"/>
      <c r="R11" s="73">
        <f t="shared" si="1"/>
        <v>10</v>
      </c>
      <c r="S11" s="34">
        <v>3</v>
      </c>
      <c r="T11" s="34">
        <v>2</v>
      </c>
      <c r="U11" s="34">
        <v>1</v>
      </c>
      <c r="V11" s="34">
        <v>4</v>
      </c>
      <c r="W11" s="72">
        <f t="shared" si="2"/>
        <v>400</v>
      </c>
      <c r="X11" s="34">
        <v>81</v>
      </c>
      <c r="Y11" s="34">
        <v>280</v>
      </c>
      <c r="Z11" s="34">
        <v>10</v>
      </c>
      <c r="AA11" s="34">
        <v>2</v>
      </c>
      <c r="AB11" s="34">
        <v>27</v>
      </c>
      <c r="AC11" s="32"/>
      <c r="AD11" s="28"/>
      <c r="AE11" s="28"/>
      <c r="AF11" s="107" t="s">
        <v>26</v>
      </c>
      <c r="AG11" s="107"/>
      <c r="AH11" s="107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107" t="s">
        <v>68</v>
      </c>
      <c r="F12" s="107"/>
      <c r="G12" s="108"/>
      <c r="H12" s="16">
        <f aca="true" t="shared" si="6" ref="H12:H63">SUM(I12:J12)</f>
        <v>7</v>
      </c>
      <c r="I12" s="26">
        <f>SUM(L12:P12,S12:V12,X12:AB12,'02'!I12:K12,'02'!M12:S12,'02'!V12:Z12,'02'!AB12:AE12,'03'!I12:K12,'03'!M12:P12,'03'!R12:W12)</f>
        <v>3</v>
      </c>
      <c r="J12" s="52">
        <v>4</v>
      </c>
      <c r="K12" s="72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73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72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7" t="s">
        <v>68</v>
      </c>
      <c r="AG12" s="107"/>
      <c r="AH12" s="107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107" t="s">
        <v>27</v>
      </c>
      <c r="F13" s="107"/>
      <c r="G13" s="108"/>
      <c r="H13" s="16">
        <f t="shared" si="6"/>
        <v>34</v>
      </c>
      <c r="I13" s="26">
        <f>SUM(L13:P13,S13:V13,X13:AB13,'02'!I13:K13,'02'!M13:S13,'02'!V13:Z13,'02'!AB13:AE13,'03'!I13:K13,'03'!M13:P13,'03'!R13:W13)</f>
        <v>32</v>
      </c>
      <c r="J13" s="52">
        <v>2</v>
      </c>
      <c r="K13" s="72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73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72">
        <f t="shared" si="2"/>
        <v>26</v>
      </c>
      <c r="X13" s="34">
        <v>9</v>
      </c>
      <c r="Y13" s="34">
        <v>17</v>
      </c>
      <c r="Z13" s="34">
        <v>0</v>
      </c>
      <c r="AA13" s="34">
        <v>0</v>
      </c>
      <c r="AB13" s="34">
        <v>0</v>
      </c>
      <c r="AC13" s="32"/>
      <c r="AD13" s="28"/>
      <c r="AE13" s="28"/>
      <c r="AF13" s="107" t="s">
        <v>27</v>
      </c>
      <c r="AG13" s="107"/>
      <c r="AH13" s="107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107" t="s">
        <v>28</v>
      </c>
      <c r="F14" s="107"/>
      <c r="G14" s="108"/>
      <c r="H14" s="16">
        <f t="shared" si="6"/>
        <v>22</v>
      </c>
      <c r="I14" s="26">
        <f>SUM(L14:P14,S14:V14,X14:AB14,'02'!I14:K14,'02'!M14:S14,'02'!V14:Z14,'02'!AB14:AE14,'03'!I14:K14,'03'!M14:P14,'03'!R14:W14)</f>
        <v>15</v>
      </c>
      <c r="J14" s="52">
        <v>7</v>
      </c>
      <c r="K14" s="72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73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72">
        <f t="shared" si="2"/>
        <v>1</v>
      </c>
      <c r="X14" s="34">
        <v>0</v>
      </c>
      <c r="Y14" s="34">
        <v>1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7" t="s">
        <v>28</v>
      </c>
      <c r="AG14" s="107"/>
      <c r="AH14" s="107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16">
        <f>SUM(H16:H19)</f>
        <v>1545</v>
      </c>
      <c r="I15" s="25">
        <f>SUM(L15:P15,S15:V15,X15:AB15,'02'!I15:K15,'02'!M15:S15,'02'!V15:Z15,'02'!AB15:AE15,'03'!I15:K15,'03'!M15:P15,'03'!R15:W15)</f>
        <v>643</v>
      </c>
      <c r="J15" s="16">
        <f>SUM(J16:J19)</f>
        <v>902</v>
      </c>
      <c r="K15" s="72">
        <f t="shared" si="0"/>
        <v>3</v>
      </c>
      <c r="L15" s="30">
        <v>1</v>
      </c>
      <c r="M15" s="30">
        <v>0</v>
      </c>
      <c r="N15" s="30">
        <v>0</v>
      </c>
      <c r="O15" s="30">
        <v>0</v>
      </c>
      <c r="P15" s="30">
        <v>2</v>
      </c>
      <c r="Q15" s="31"/>
      <c r="R15" s="73">
        <f t="shared" si="1"/>
        <v>3</v>
      </c>
      <c r="S15" s="30">
        <v>0</v>
      </c>
      <c r="T15" s="30">
        <v>2</v>
      </c>
      <c r="U15" s="30">
        <v>0</v>
      </c>
      <c r="V15" s="30">
        <v>1</v>
      </c>
      <c r="W15" s="72">
        <f t="shared" si="2"/>
        <v>412</v>
      </c>
      <c r="X15" s="30">
        <v>120</v>
      </c>
      <c r="Y15" s="30">
        <v>208</v>
      </c>
      <c r="Z15" s="30">
        <v>17</v>
      </c>
      <c r="AA15" s="30">
        <v>0</v>
      </c>
      <c r="AB15" s="30">
        <v>67</v>
      </c>
      <c r="AC15" s="32"/>
      <c r="AD15" s="28"/>
      <c r="AE15" s="107" t="s">
        <v>69</v>
      </c>
      <c r="AF15" s="107"/>
      <c r="AG15" s="107"/>
      <c r="AH15" s="107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107" t="s">
        <v>29</v>
      </c>
      <c r="F16" s="107"/>
      <c r="G16" s="108"/>
      <c r="H16" s="16">
        <f>SUM(I16:J16)</f>
        <v>25</v>
      </c>
      <c r="I16" s="26">
        <f>SUM(L16:P16,S16:V16,X16:AB16,'02'!I16:K16,'02'!M16:S16,'02'!V16:Z16,'02'!AB16:AE16,'03'!I16:K16,'03'!M16:P16,'03'!R16:W16)</f>
        <v>19</v>
      </c>
      <c r="J16" s="52">
        <v>6</v>
      </c>
      <c r="K16" s="72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73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72">
        <f t="shared" si="2"/>
        <v>9</v>
      </c>
      <c r="X16" s="34">
        <v>3</v>
      </c>
      <c r="Y16" s="34">
        <v>5</v>
      </c>
      <c r="Z16" s="34">
        <v>0</v>
      </c>
      <c r="AA16" s="34">
        <v>0</v>
      </c>
      <c r="AB16" s="34">
        <v>1</v>
      </c>
      <c r="AC16" s="32"/>
      <c r="AD16" s="28"/>
      <c r="AE16" s="28"/>
      <c r="AF16" s="107" t="s">
        <v>29</v>
      </c>
      <c r="AG16" s="107"/>
      <c r="AH16" s="107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107" t="s">
        <v>30</v>
      </c>
      <c r="F17" s="107"/>
      <c r="G17" s="108"/>
      <c r="H17" s="16">
        <f t="shared" si="6"/>
        <v>550</v>
      </c>
      <c r="I17" s="26">
        <f>SUM(L17:P17,S17:V17,X17:AB17,'02'!I17:K17,'02'!M17:S17,'02'!V17:Z17,'02'!AB17:AE17,'03'!I17:K17,'03'!M17:P17,'03'!R17:W17)</f>
        <v>133</v>
      </c>
      <c r="J17" s="52">
        <v>417</v>
      </c>
      <c r="K17" s="72">
        <f t="shared" si="0"/>
        <v>1</v>
      </c>
      <c r="L17" s="34">
        <v>0</v>
      </c>
      <c r="M17" s="34">
        <v>0</v>
      </c>
      <c r="N17" s="34">
        <v>0</v>
      </c>
      <c r="O17" s="34">
        <v>0</v>
      </c>
      <c r="P17" s="34">
        <v>1</v>
      </c>
      <c r="Q17" s="31"/>
      <c r="R17" s="73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72">
        <f t="shared" si="2"/>
        <v>46</v>
      </c>
      <c r="X17" s="34">
        <v>20</v>
      </c>
      <c r="Y17" s="34">
        <v>17</v>
      </c>
      <c r="Z17" s="34">
        <v>1</v>
      </c>
      <c r="AA17" s="34">
        <v>0</v>
      </c>
      <c r="AB17" s="34">
        <v>8</v>
      </c>
      <c r="AC17" s="32"/>
      <c r="AD17" s="28"/>
      <c r="AE17" s="28"/>
      <c r="AF17" s="107" t="s">
        <v>30</v>
      </c>
      <c r="AG17" s="107"/>
      <c r="AH17" s="107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107" t="s">
        <v>182</v>
      </c>
      <c r="F18" s="107"/>
      <c r="G18" s="108"/>
      <c r="H18" s="16">
        <f t="shared" si="6"/>
        <v>33</v>
      </c>
      <c r="I18" s="26">
        <f>SUM(L18:P18,S18:V18,X18:AB18,'02'!I18:K18,'02'!M18:S18,'02'!V18:Z18,'02'!AB18:AE18,'03'!I18:K18,'03'!M18:P18,'03'!R18:W18)</f>
        <v>18</v>
      </c>
      <c r="J18" s="52">
        <v>15</v>
      </c>
      <c r="K18" s="72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73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72">
        <f t="shared" si="2"/>
        <v>13</v>
      </c>
      <c r="X18" s="34">
        <v>4</v>
      </c>
      <c r="Y18" s="34">
        <v>4</v>
      </c>
      <c r="Z18" s="34">
        <v>1</v>
      </c>
      <c r="AA18" s="34">
        <v>0</v>
      </c>
      <c r="AB18" s="34">
        <v>4</v>
      </c>
      <c r="AC18" s="32"/>
      <c r="AD18" s="28"/>
      <c r="AE18" s="28"/>
      <c r="AF18" s="107" t="s">
        <v>182</v>
      </c>
      <c r="AG18" s="107"/>
      <c r="AH18" s="107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107" t="s">
        <v>31</v>
      </c>
      <c r="F19" s="107"/>
      <c r="G19" s="108"/>
      <c r="H19" s="16">
        <f t="shared" si="6"/>
        <v>937</v>
      </c>
      <c r="I19" s="26">
        <f>SUM(L19:P19,S19:V19,X19:AB19,'02'!I19:K19,'02'!M19:S19,'02'!V19:Z19,'02'!AB19:AE19,'03'!I19:K19,'03'!M19:P19,'03'!R19:W19)</f>
        <v>473</v>
      </c>
      <c r="J19" s="52">
        <v>464</v>
      </c>
      <c r="K19" s="72">
        <f t="shared" si="0"/>
        <v>1</v>
      </c>
      <c r="L19" s="34">
        <v>0</v>
      </c>
      <c r="M19" s="34">
        <v>0</v>
      </c>
      <c r="N19" s="34">
        <v>0</v>
      </c>
      <c r="O19" s="34">
        <v>0</v>
      </c>
      <c r="P19" s="34">
        <v>1</v>
      </c>
      <c r="Q19" s="31"/>
      <c r="R19" s="73">
        <f t="shared" si="1"/>
        <v>3</v>
      </c>
      <c r="S19" s="34">
        <v>0</v>
      </c>
      <c r="T19" s="34">
        <v>2</v>
      </c>
      <c r="U19" s="34">
        <v>0</v>
      </c>
      <c r="V19" s="34">
        <v>1</v>
      </c>
      <c r="W19" s="72">
        <f t="shared" si="2"/>
        <v>344</v>
      </c>
      <c r="X19" s="34">
        <v>93</v>
      </c>
      <c r="Y19" s="34">
        <v>182</v>
      </c>
      <c r="Z19" s="34">
        <v>15</v>
      </c>
      <c r="AA19" s="34">
        <v>0</v>
      </c>
      <c r="AB19" s="34">
        <v>54</v>
      </c>
      <c r="AC19" s="32"/>
      <c r="AD19" s="28"/>
      <c r="AE19" s="28"/>
      <c r="AF19" s="107" t="s">
        <v>31</v>
      </c>
      <c r="AG19" s="107"/>
      <c r="AH19" s="107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107" t="s">
        <v>70</v>
      </c>
      <c r="E20" s="107"/>
      <c r="F20" s="107"/>
      <c r="G20" s="108"/>
      <c r="H20" s="16">
        <f t="shared" si="6"/>
        <v>667</v>
      </c>
      <c r="I20" s="26">
        <f>SUM(L20:P20,S20:V20,X20:AB20,'02'!I20:K20,'02'!M20:S20,'02'!V20:Z20,'02'!AB20:AE20,'03'!I20:K20,'03'!M20:P20,'03'!R20:W20)</f>
        <v>599</v>
      </c>
      <c r="J20" s="52">
        <v>68</v>
      </c>
      <c r="K20" s="72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73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72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7" t="s">
        <v>70</v>
      </c>
      <c r="AF20" s="107"/>
      <c r="AG20" s="107"/>
      <c r="AH20" s="107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107" t="s">
        <v>183</v>
      </c>
      <c r="E21" s="107"/>
      <c r="F21" s="107"/>
      <c r="G21" s="108"/>
      <c r="H21" s="16">
        <f t="shared" si="6"/>
        <v>1165</v>
      </c>
      <c r="I21" s="26">
        <f>SUM(L21:P21,S21:V21,X21:AB21,'02'!I21:K21,'02'!M21:S21,'02'!V21:Z21,'02'!AB21:AE21,'03'!I21:K21,'03'!M21:P21,'03'!R21:W21)</f>
        <v>138</v>
      </c>
      <c r="J21" s="52">
        <v>1027</v>
      </c>
      <c r="K21" s="72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73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72">
        <f t="shared" si="2"/>
        <v>52</v>
      </c>
      <c r="X21" s="34">
        <v>26</v>
      </c>
      <c r="Y21" s="34">
        <v>7</v>
      </c>
      <c r="Z21" s="34">
        <v>6</v>
      </c>
      <c r="AA21" s="34">
        <v>0</v>
      </c>
      <c r="AB21" s="34">
        <v>13</v>
      </c>
      <c r="AC21" s="32"/>
      <c r="AD21" s="28"/>
      <c r="AE21" s="107" t="s">
        <v>183</v>
      </c>
      <c r="AF21" s="107"/>
      <c r="AG21" s="107"/>
      <c r="AH21" s="107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16">
        <f>H23+H24+H25+H27+H28</f>
        <v>49083</v>
      </c>
      <c r="I22" s="25">
        <f>SUM(L22:P22,S22:V22,X22:AB22,'02'!I22:K22,'02'!M22:S22,'02'!V22:Z22,'02'!AB22:AE22,'03'!I22:K22,'03'!M22:P22,'03'!R22:W22)</f>
        <v>6289</v>
      </c>
      <c r="J22" s="16">
        <f>J23+J24+J25+J27+J28</f>
        <v>42794</v>
      </c>
      <c r="K22" s="26">
        <f t="shared" si="0"/>
        <v>4</v>
      </c>
      <c r="L22" s="19">
        <v>3</v>
      </c>
      <c r="M22" s="19">
        <v>0</v>
      </c>
      <c r="N22" s="19">
        <v>1</v>
      </c>
      <c r="O22" s="19">
        <v>0</v>
      </c>
      <c r="P22" s="19">
        <v>0</v>
      </c>
      <c r="Q22" s="20"/>
      <c r="R22" s="27">
        <f t="shared" si="1"/>
        <v>30</v>
      </c>
      <c r="S22" s="19">
        <v>11</v>
      </c>
      <c r="T22" s="19">
        <v>1</v>
      </c>
      <c r="U22" s="19">
        <v>1</v>
      </c>
      <c r="V22" s="19">
        <v>17</v>
      </c>
      <c r="W22" s="26">
        <f t="shared" si="2"/>
        <v>1667</v>
      </c>
      <c r="X22" s="19">
        <v>222</v>
      </c>
      <c r="Y22" s="19">
        <v>1084</v>
      </c>
      <c r="Z22" s="19">
        <v>127</v>
      </c>
      <c r="AA22" s="19">
        <v>17</v>
      </c>
      <c r="AB22" s="19">
        <v>217</v>
      </c>
      <c r="AC22" s="22"/>
      <c r="AD22" s="105" t="s">
        <v>71</v>
      </c>
      <c r="AE22" s="105"/>
      <c r="AF22" s="105"/>
      <c r="AG22" s="105"/>
      <c r="AH22" s="105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107" t="s">
        <v>32</v>
      </c>
      <c r="E23" s="107"/>
      <c r="F23" s="107"/>
      <c r="G23" s="108"/>
      <c r="H23" s="16">
        <f t="shared" si="6"/>
        <v>3</v>
      </c>
      <c r="I23" s="26">
        <f>SUM(L23:P23,S23:V23,X23:AB23,'02'!I23:K23,'02'!M23:S23,'02'!V23:Z23,'02'!AB23:AE23,'03'!I23:K23,'03'!M23:P23,'03'!R23:W23)</f>
        <v>3</v>
      </c>
      <c r="J23" s="52">
        <v>0</v>
      </c>
      <c r="K23" s="72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73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72">
        <f t="shared" si="2"/>
        <v>1</v>
      </c>
      <c r="X23" s="34">
        <v>1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7" t="s">
        <v>32</v>
      </c>
      <c r="AF23" s="107"/>
      <c r="AG23" s="107"/>
      <c r="AH23" s="107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107" t="s">
        <v>33</v>
      </c>
      <c r="E24" s="107"/>
      <c r="F24" s="107"/>
      <c r="G24" s="108"/>
      <c r="H24" s="16">
        <f t="shared" si="6"/>
        <v>26137</v>
      </c>
      <c r="I24" s="26">
        <f>SUM(L24:P24,S24:V24,X24:AB24,'02'!I24:K24,'02'!M24:S24,'02'!V24:Z24,'02'!AB24:AE24,'03'!I24:K24,'03'!M24:P24,'03'!R24:W24)</f>
        <v>1444</v>
      </c>
      <c r="J24" s="52">
        <v>24693</v>
      </c>
      <c r="K24" s="72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73">
        <f t="shared" si="1"/>
        <v>1</v>
      </c>
      <c r="S24" s="34">
        <v>0</v>
      </c>
      <c r="T24" s="34">
        <v>0</v>
      </c>
      <c r="U24" s="34">
        <v>0</v>
      </c>
      <c r="V24" s="34">
        <v>1</v>
      </c>
      <c r="W24" s="72">
        <f t="shared" si="2"/>
        <v>216</v>
      </c>
      <c r="X24" s="34">
        <v>24</v>
      </c>
      <c r="Y24" s="34">
        <v>136</v>
      </c>
      <c r="Z24" s="34">
        <v>22</v>
      </c>
      <c r="AA24" s="34">
        <v>3</v>
      </c>
      <c r="AB24" s="34">
        <v>31</v>
      </c>
      <c r="AC24" s="32"/>
      <c r="AD24" s="28"/>
      <c r="AE24" s="107" t="s">
        <v>33</v>
      </c>
      <c r="AF24" s="107"/>
      <c r="AG24" s="107"/>
      <c r="AH24" s="107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107" t="s">
        <v>34</v>
      </c>
      <c r="E25" s="107"/>
      <c r="F25" s="107"/>
      <c r="G25" s="108"/>
      <c r="H25" s="16">
        <f t="shared" si="6"/>
        <v>18601</v>
      </c>
      <c r="I25" s="26">
        <f>SUM(L25:P25,S25:V25,X25:AB25,'02'!I25:K25,'02'!M25:S25,'02'!V25:Z25,'02'!AB25:AE25,'03'!I25:K25,'03'!M25:P25,'03'!R25:W25)</f>
        <v>2896</v>
      </c>
      <c r="J25" s="52">
        <v>15705</v>
      </c>
      <c r="K25" s="72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73">
        <f t="shared" si="1"/>
        <v>5</v>
      </c>
      <c r="S25" s="34">
        <v>2</v>
      </c>
      <c r="T25" s="34">
        <v>1</v>
      </c>
      <c r="U25" s="34">
        <v>0</v>
      </c>
      <c r="V25" s="34">
        <v>2</v>
      </c>
      <c r="W25" s="72">
        <f t="shared" si="2"/>
        <v>537</v>
      </c>
      <c r="X25" s="34">
        <v>83</v>
      </c>
      <c r="Y25" s="34">
        <v>309</v>
      </c>
      <c r="Z25" s="34">
        <v>60</v>
      </c>
      <c r="AA25" s="34">
        <v>11</v>
      </c>
      <c r="AB25" s="34">
        <v>74</v>
      </c>
      <c r="AC25" s="32"/>
      <c r="AD25" s="28"/>
      <c r="AE25" s="107" t="s">
        <v>34</v>
      </c>
      <c r="AF25" s="107"/>
      <c r="AG25" s="107"/>
      <c r="AH25" s="107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16">
        <f t="shared" si="6"/>
        <v>72</v>
      </c>
      <c r="I26" s="26">
        <f>SUM(L26:P26,S26:V26,X26:AB26,'02'!I26:K26,'02'!M26:S26,'02'!V26:Z26,'02'!AB26:AE26,'03'!I26:K26,'03'!M26:P26,'03'!R26:W26)</f>
        <v>18</v>
      </c>
      <c r="J26" s="52">
        <v>54</v>
      </c>
      <c r="K26" s="72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73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72">
        <f t="shared" si="2"/>
        <v>5</v>
      </c>
      <c r="X26" s="34">
        <v>0</v>
      </c>
      <c r="Y26" s="34">
        <v>5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9" t="s">
        <v>35</v>
      </c>
      <c r="AG26" s="109"/>
      <c r="AH26" s="28" t="s">
        <v>36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107" t="s">
        <v>37</v>
      </c>
      <c r="E27" s="107"/>
      <c r="F27" s="107"/>
      <c r="G27" s="108"/>
      <c r="H27" s="16">
        <f t="shared" si="6"/>
        <v>2987</v>
      </c>
      <c r="I27" s="26">
        <f>SUM(L27:P27,S27:V27,X27:AB27,'02'!I27:K27,'02'!M27:S27,'02'!V27:Z27,'02'!AB27:AE27,'03'!I27:K27,'03'!M27:P27,'03'!R27:W27)</f>
        <v>1748</v>
      </c>
      <c r="J27" s="52">
        <v>1239</v>
      </c>
      <c r="K27" s="72">
        <f t="shared" si="0"/>
        <v>4</v>
      </c>
      <c r="L27" s="34">
        <v>3</v>
      </c>
      <c r="M27" s="34">
        <v>0</v>
      </c>
      <c r="N27" s="34">
        <v>1</v>
      </c>
      <c r="O27" s="34">
        <v>0</v>
      </c>
      <c r="P27" s="34">
        <v>0</v>
      </c>
      <c r="Q27" s="31"/>
      <c r="R27" s="73">
        <f t="shared" si="1"/>
        <v>23</v>
      </c>
      <c r="S27" s="34">
        <v>8</v>
      </c>
      <c r="T27" s="34">
        <v>0</v>
      </c>
      <c r="U27" s="34">
        <v>1</v>
      </c>
      <c r="V27" s="34">
        <v>14</v>
      </c>
      <c r="W27" s="72">
        <f t="shared" si="2"/>
        <v>887</v>
      </c>
      <c r="X27" s="34">
        <v>106</v>
      </c>
      <c r="Y27" s="34">
        <v>628</v>
      </c>
      <c r="Z27" s="34">
        <v>44</v>
      </c>
      <c r="AA27" s="34">
        <v>3</v>
      </c>
      <c r="AB27" s="34">
        <v>106</v>
      </c>
      <c r="AC27" s="32"/>
      <c r="AD27" s="28"/>
      <c r="AE27" s="107" t="s">
        <v>37</v>
      </c>
      <c r="AF27" s="107"/>
      <c r="AG27" s="107"/>
      <c r="AH27" s="107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107" t="s">
        <v>38</v>
      </c>
      <c r="E28" s="107"/>
      <c r="F28" s="107"/>
      <c r="G28" s="108"/>
      <c r="H28" s="16">
        <f t="shared" si="6"/>
        <v>1355</v>
      </c>
      <c r="I28" s="26">
        <f>SUM(L28:P28,S28:V28,X28:AB28,'02'!I28:K28,'02'!M28:S28,'02'!V28:Z28,'02'!AB28:AE28,'03'!I28:K28,'03'!M28:P28,'03'!R28:W28)</f>
        <v>198</v>
      </c>
      <c r="J28" s="52">
        <v>1157</v>
      </c>
      <c r="K28" s="72">
        <f t="shared" si="0"/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1"/>
      <c r="R28" s="73">
        <f t="shared" si="1"/>
        <v>1</v>
      </c>
      <c r="S28" s="34">
        <v>1</v>
      </c>
      <c r="T28" s="34">
        <v>0</v>
      </c>
      <c r="U28" s="34">
        <v>0</v>
      </c>
      <c r="V28" s="34">
        <v>0</v>
      </c>
      <c r="W28" s="72">
        <f t="shared" si="2"/>
        <v>26</v>
      </c>
      <c r="X28" s="34">
        <v>8</v>
      </c>
      <c r="Y28" s="34">
        <v>11</v>
      </c>
      <c r="Z28" s="34">
        <v>1</v>
      </c>
      <c r="AA28" s="34">
        <v>0</v>
      </c>
      <c r="AB28" s="34">
        <v>6</v>
      </c>
      <c r="AC28" s="32"/>
      <c r="AD28" s="28"/>
      <c r="AE28" s="107" t="s">
        <v>38</v>
      </c>
      <c r="AF28" s="107"/>
      <c r="AG28" s="107"/>
      <c r="AH28" s="107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49">
        <f>SUM(H30:H32)</f>
        <v>182699</v>
      </c>
      <c r="I29" s="53">
        <f>SUM(L29:P29,S29:V29,X29:AB29,'02'!I29:K29,'02'!M29:S29,'02'!V29:Z29,'02'!AB29:AE29,'03'!I29:K29,'03'!M29:P29,'03'!R29:W29)</f>
        <v>38201</v>
      </c>
      <c r="J29" s="49">
        <f>SUM(J30:J32)</f>
        <v>144498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737</v>
      </c>
      <c r="X29" s="19">
        <v>39</v>
      </c>
      <c r="Y29" s="19">
        <v>12</v>
      </c>
      <c r="Z29" s="19">
        <v>500</v>
      </c>
      <c r="AA29" s="19">
        <v>6</v>
      </c>
      <c r="AB29" s="19">
        <v>180</v>
      </c>
      <c r="AC29" s="22"/>
      <c r="AD29" s="105" t="s">
        <v>39</v>
      </c>
      <c r="AE29" s="105"/>
      <c r="AF29" s="105"/>
      <c r="AG29" s="105"/>
      <c r="AH29" s="105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107" t="s">
        <v>40</v>
      </c>
      <c r="E30" s="107"/>
      <c r="F30" s="107"/>
      <c r="G30" s="108"/>
      <c r="H30" s="49">
        <f t="shared" si="6"/>
        <v>38620</v>
      </c>
      <c r="I30" s="54">
        <f>SUM(L30:P30,S30:V30,X30:AB30,'02'!I30:K30,'02'!M30:S30,'02'!V30:Z30,'02'!AB30:AE30,'03'!I30:K30,'03'!M30:P30,'03'!R30:W30)</f>
        <v>18219</v>
      </c>
      <c r="J30" s="55">
        <v>20401</v>
      </c>
      <c r="K30" s="72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73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72">
        <f t="shared" si="2"/>
        <v>195</v>
      </c>
      <c r="X30" s="34">
        <v>13</v>
      </c>
      <c r="Y30" s="34">
        <v>2</v>
      </c>
      <c r="Z30" s="34">
        <v>141</v>
      </c>
      <c r="AA30" s="34">
        <v>5</v>
      </c>
      <c r="AB30" s="34">
        <v>34</v>
      </c>
      <c r="AC30" s="32"/>
      <c r="AD30" s="28"/>
      <c r="AE30" s="107" t="s">
        <v>40</v>
      </c>
      <c r="AF30" s="107"/>
      <c r="AG30" s="107"/>
      <c r="AH30" s="107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107" t="s">
        <v>41</v>
      </c>
      <c r="E31" s="107"/>
      <c r="F31" s="107"/>
      <c r="G31" s="108"/>
      <c r="H31" s="49">
        <f t="shared" si="6"/>
        <v>14657</v>
      </c>
      <c r="I31" s="26">
        <f>SUM(L31:P31,S31:V31,X31:AB31,'02'!I31:K31,'02'!M31:S31,'02'!V31:Z31,'02'!AB31:AE31,'03'!I31:K31,'03'!M31:P31,'03'!R31:W31)</f>
        <v>0</v>
      </c>
      <c r="J31" s="56">
        <v>14657</v>
      </c>
      <c r="K31" s="72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73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72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7" t="s">
        <v>41</v>
      </c>
      <c r="AF31" s="107"/>
      <c r="AG31" s="107"/>
      <c r="AH31" s="107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107" t="s">
        <v>42</v>
      </c>
      <c r="E32" s="107"/>
      <c r="F32" s="107"/>
      <c r="G32" s="108"/>
      <c r="H32" s="49">
        <f t="shared" si="6"/>
        <v>129422</v>
      </c>
      <c r="I32" s="54">
        <f>SUM(L32:P32,S32:V32,X32:AB32,'02'!I32:K32,'02'!M32:S32,'02'!V32:Z32,'02'!AB32:AE32,'03'!I32:K32,'03'!M32:P32,'03'!R32:W32)</f>
        <v>19982</v>
      </c>
      <c r="J32" s="55">
        <v>109440</v>
      </c>
      <c r="K32" s="72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73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72">
        <f t="shared" si="2"/>
        <v>542</v>
      </c>
      <c r="X32" s="34">
        <v>26</v>
      </c>
      <c r="Y32" s="34">
        <v>10</v>
      </c>
      <c r="Z32" s="34">
        <v>359</v>
      </c>
      <c r="AA32" s="34">
        <v>1</v>
      </c>
      <c r="AB32" s="34">
        <v>146</v>
      </c>
      <c r="AC32" s="32"/>
      <c r="AD32" s="28"/>
      <c r="AE32" s="107" t="s">
        <v>42</v>
      </c>
      <c r="AF32" s="107"/>
      <c r="AG32" s="107"/>
      <c r="AH32" s="107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105" t="s">
        <v>43</v>
      </c>
      <c r="D33" s="105"/>
      <c r="E33" s="105"/>
      <c r="F33" s="105"/>
      <c r="G33" s="106"/>
      <c r="H33" s="16">
        <f>H34+H35+H38+H44+H46+H47</f>
        <v>19479</v>
      </c>
      <c r="I33" s="25">
        <f>SUM(L33:P33,S33:V33,X33:AB33,'02'!I33:K33,'02'!M33:S33,'02'!V33:Z33,'02'!AB33:AE33,'03'!I33:K33,'03'!M33:P33,'03'!R33:W33)</f>
        <v>6809</v>
      </c>
      <c r="J33" s="16">
        <f>J34+J35+J38+J44+J46+J47</f>
        <v>12670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8</v>
      </c>
      <c r="X33" s="19">
        <v>1</v>
      </c>
      <c r="Y33" s="19">
        <v>0</v>
      </c>
      <c r="Z33" s="19">
        <v>4</v>
      </c>
      <c r="AA33" s="19">
        <v>0</v>
      </c>
      <c r="AB33" s="19">
        <v>3</v>
      </c>
      <c r="AC33" s="22"/>
      <c r="AD33" s="105" t="s">
        <v>43</v>
      </c>
      <c r="AE33" s="105"/>
      <c r="AF33" s="105"/>
      <c r="AG33" s="105"/>
      <c r="AH33" s="105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107" t="s">
        <v>44</v>
      </c>
      <c r="E34" s="107"/>
      <c r="F34" s="107"/>
      <c r="G34" s="108"/>
      <c r="H34" s="16">
        <f t="shared" si="6"/>
        <v>16331</v>
      </c>
      <c r="I34" s="26">
        <f>SUM(L34:P34,S34:V34,X34:AB34,'02'!I34:K34,'02'!M34:S34,'02'!V34:Z34,'02'!AB34:AE34,'03'!I34:K34,'03'!M34:P34,'03'!R34:W34)</f>
        <v>5692</v>
      </c>
      <c r="J34" s="52">
        <v>10639</v>
      </c>
      <c r="K34" s="72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73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72">
        <f t="shared" si="2"/>
        <v>2</v>
      </c>
      <c r="X34" s="34">
        <v>0</v>
      </c>
      <c r="Y34" s="34">
        <v>0</v>
      </c>
      <c r="Z34" s="34">
        <v>1</v>
      </c>
      <c r="AA34" s="34">
        <v>0</v>
      </c>
      <c r="AB34" s="34">
        <v>1</v>
      </c>
      <c r="AC34" s="32"/>
      <c r="AD34" s="28"/>
      <c r="AE34" s="107" t="s">
        <v>44</v>
      </c>
      <c r="AF34" s="107"/>
      <c r="AG34" s="107"/>
      <c r="AH34" s="107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107" t="s">
        <v>45</v>
      </c>
      <c r="E35" s="107"/>
      <c r="F35" s="107"/>
      <c r="G35" s="108"/>
      <c r="H35" s="16">
        <f t="shared" si="6"/>
        <v>1149</v>
      </c>
      <c r="I35" s="26">
        <f>SUM(L35:P35,S35:V35,X35:AB35,'02'!I35:K35,'02'!M35:S35,'02'!V35:Z35,'02'!AB35:AE35,'03'!I35:K35,'03'!M35:P35,'03'!R35:W35)</f>
        <v>98</v>
      </c>
      <c r="J35" s="57">
        <v>1051</v>
      </c>
      <c r="K35" s="72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73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72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7" t="s">
        <v>45</v>
      </c>
      <c r="AF35" s="107"/>
      <c r="AG35" s="107"/>
      <c r="AH35" s="107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107" t="s">
        <v>45</v>
      </c>
      <c r="F36" s="107"/>
      <c r="G36" s="108"/>
      <c r="H36" s="16">
        <f t="shared" si="6"/>
        <v>442</v>
      </c>
      <c r="I36" s="26">
        <f>SUM(L36:P36,S36:V36,X36:AB36,'02'!I36:K36,'02'!M36:S36,'02'!V36:Z36,'02'!AB36:AE36,'03'!I36:K36,'03'!M36:P36,'03'!R36:W36)</f>
        <v>24</v>
      </c>
      <c r="J36" s="52">
        <v>418</v>
      </c>
      <c r="K36" s="72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73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72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7" t="s">
        <v>45</v>
      </c>
      <c r="AG36" s="107"/>
      <c r="AH36" s="107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107" t="s">
        <v>46</v>
      </c>
      <c r="F37" s="107"/>
      <c r="G37" s="108"/>
      <c r="H37" s="16">
        <f t="shared" si="6"/>
        <v>707</v>
      </c>
      <c r="I37" s="26">
        <f>SUM(L37:P37,S37:V37,X37:AB37,'02'!I37:K37,'02'!M37:S37,'02'!V37:Z37,'02'!AB37:AE37,'03'!I37:K37,'03'!M37:P37,'03'!R37:W37)</f>
        <v>74</v>
      </c>
      <c r="J37" s="52">
        <v>633</v>
      </c>
      <c r="K37" s="72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73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72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7" t="s">
        <v>46</v>
      </c>
      <c r="AG37" s="107"/>
      <c r="AH37" s="107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107" t="s">
        <v>47</v>
      </c>
      <c r="E38" s="107"/>
      <c r="F38" s="107"/>
      <c r="G38" s="108"/>
      <c r="H38" s="16">
        <f t="shared" si="6"/>
        <v>1904</v>
      </c>
      <c r="I38" s="26">
        <f>SUM(L38:P38,S38:V38,X38:AB38,'02'!I38:K38,'02'!M38:S38,'02'!V38:Z38,'02'!AB38:AE38,'03'!I38:K38,'03'!M38:P38,'03'!R38:W38)</f>
        <v>1008</v>
      </c>
      <c r="J38" s="57">
        <f>SUM(J39:J43)</f>
        <v>896</v>
      </c>
      <c r="K38" s="72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73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72">
        <f t="shared" si="2"/>
        <v>6</v>
      </c>
      <c r="X38" s="30">
        <f>SUM(X39:X43)</f>
        <v>1</v>
      </c>
      <c r="Y38" s="30">
        <f>SUM(Y39:Y43)</f>
        <v>0</v>
      </c>
      <c r="Z38" s="30">
        <f>SUM(Z39:Z43)</f>
        <v>3</v>
      </c>
      <c r="AA38" s="30">
        <f>SUM(AA39:AA43)</f>
        <v>0</v>
      </c>
      <c r="AB38" s="30">
        <f>SUM(AB39:AB43)</f>
        <v>2</v>
      </c>
      <c r="AC38" s="32"/>
      <c r="AD38" s="28"/>
      <c r="AE38" s="107" t="s">
        <v>47</v>
      </c>
      <c r="AF38" s="107"/>
      <c r="AG38" s="107"/>
      <c r="AH38" s="107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110" t="s">
        <v>48</v>
      </c>
      <c r="F39" s="110"/>
      <c r="G39" s="111"/>
      <c r="H39" s="16">
        <f t="shared" si="6"/>
        <v>109</v>
      </c>
      <c r="I39" s="26">
        <f>SUM(L39:P39,S39:V39,X39:AB39,'02'!I39:K39,'02'!M39:S39,'02'!V39:Z39,'02'!AB39:AE39,'03'!I39:K39,'03'!M39:P39,'03'!R39:W39)</f>
        <v>65</v>
      </c>
      <c r="J39" s="52">
        <v>44</v>
      </c>
      <c r="K39" s="72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73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72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10" t="s">
        <v>48</v>
      </c>
      <c r="AG39" s="110"/>
      <c r="AH39" s="110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107" t="s">
        <v>49</v>
      </c>
      <c r="F40" s="107"/>
      <c r="G40" s="108"/>
      <c r="H40" s="16">
        <f t="shared" si="6"/>
        <v>1300</v>
      </c>
      <c r="I40" s="26">
        <f>SUM(L40:P40,S40:V40,X40:AB40,'02'!I40:K40,'02'!M40:S40,'02'!V40:Z40,'02'!AB40:AE40,'03'!I40:K40,'03'!M40:P40,'03'!R40:W40)</f>
        <v>573</v>
      </c>
      <c r="J40" s="52">
        <v>727</v>
      </c>
      <c r="K40" s="72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73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72">
        <f t="shared" si="2"/>
        <v>5</v>
      </c>
      <c r="X40" s="34">
        <v>1</v>
      </c>
      <c r="Y40" s="34">
        <v>0</v>
      </c>
      <c r="Z40" s="34">
        <v>3</v>
      </c>
      <c r="AA40" s="34">
        <v>0</v>
      </c>
      <c r="AB40" s="34">
        <v>1</v>
      </c>
      <c r="AC40" s="32"/>
      <c r="AD40" s="28"/>
      <c r="AE40" s="28"/>
      <c r="AF40" s="107" t="s">
        <v>49</v>
      </c>
      <c r="AG40" s="107"/>
      <c r="AH40" s="107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107" t="s">
        <v>165</v>
      </c>
      <c r="F41" s="107"/>
      <c r="G41" s="108"/>
      <c r="H41" s="16">
        <f t="shared" si="6"/>
        <v>405</v>
      </c>
      <c r="I41" s="26">
        <f>SUM(L41:P41,S41:V41,X41:AB41,'02'!I41:K41,'02'!M41:S41,'02'!V41:Z41,'02'!AB41:AE41,'03'!I41:K41,'03'!M41:P41,'03'!R41:W41)</f>
        <v>325</v>
      </c>
      <c r="J41" s="52">
        <v>80</v>
      </c>
      <c r="K41" s="72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73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72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7" t="s">
        <v>165</v>
      </c>
      <c r="AG41" s="107"/>
      <c r="AH41" s="107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107" t="s">
        <v>50</v>
      </c>
      <c r="F42" s="107"/>
      <c r="G42" s="108"/>
      <c r="H42" s="16">
        <f t="shared" si="6"/>
        <v>46</v>
      </c>
      <c r="I42" s="26">
        <f>SUM(L42:P42,S42:V42,X42:AB42,'02'!I42:K42,'02'!M42:S42,'02'!V42:Z42,'02'!AB42:AE42,'03'!I42:K42,'03'!M42:P42,'03'!R42:W42)</f>
        <v>35</v>
      </c>
      <c r="J42" s="52">
        <v>11</v>
      </c>
      <c r="K42" s="72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73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72">
        <f t="shared" si="2"/>
        <v>1</v>
      </c>
      <c r="X42" s="34">
        <v>0</v>
      </c>
      <c r="Y42" s="34">
        <v>0</v>
      </c>
      <c r="Z42" s="34">
        <v>0</v>
      </c>
      <c r="AA42" s="34">
        <v>0</v>
      </c>
      <c r="AB42" s="34">
        <v>1</v>
      </c>
      <c r="AC42" s="32"/>
      <c r="AD42" s="28"/>
      <c r="AE42" s="28"/>
      <c r="AF42" s="107" t="s">
        <v>50</v>
      </c>
      <c r="AG42" s="107"/>
      <c r="AH42" s="107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112" t="s">
        <v>72</v>
      </c>
      <c r="F43" s="112"/>
      <c r="G43" s="113"/>
      <c r="H43" s="16">
        <f t="shared" si="6"/>
        <v>44</v>
      </c>
      <c r="I43" s="26">
        <f>SUM(L43:P43,S43:V43,X43:AB43,'02'!I43:K43,'02'!M43:S43,'02'!V43:Z43,'02'!AB43:AE43,'03'!I43:K43,'03'!M43:P43,'03'!R43:W43)</f>
        <v>10</v>
      </c>
      <c r="J43" s="52">
        <v>34</v>
      </c>
      <c r="K43" s="72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73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72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2" t="s">
        <v>72</v>
      </c>
      <c r="AG43" s="112"/>
      <c r="AH43" s="112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107" t="s">
        <v>73</v>
      </c>
      <c r="E44" s="107"/>
      <c r="F44" s="107"/>
      <c r="G44" s="108"/>
      <c r="H44" s="16">
        <f t="shared" si="6"/>
        <v>37</v>
      </c>
      <c r="I44" s="26">
        <f>SUM(L44:P44,S44:V44,X44:AB44,'02'!I44:K44,'02'!M44:S44,'02'!V44:Z44,'02'!AB44:AE44,'03'!I44:K44,'03'!M44:P44,'03'!R44:W44)</f>
        <v>1</v>
      </c>
      <c r="J44" s="52">
        <v>36</v>
      </c>
      <c r="K44" s="72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73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72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7" t="s">
        <v>73</v>
      </c>
      <c r="AF44" s="107"/>
      <c r="AG44" s="107"/>
      <c r="AH44" s="107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16">
        <f t="shared" si="6"/>
        <v>25</v>
      </c>
      <c r="I45" s="26">
        <f>SUM(L45:P45,S45:V45,X45:AB45,'02'!I45:K45,'02'!M45:S45,'02'!V45:Z45,'02'!AB45:AE45,'03'!I45:K45,'03'!M45:P45,'03'!R45:W45)</f>
        <v>1</v>
      </c>
      <c r="J45" s="52">
        <v>24</v>
      </c>
      <c r="K45" s="72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73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72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9" t="s">
        <v>52</v>
      </c>
      <c r="AG45" s="109"/>
      <c r="AH45" s="28" t="s">
        <v>51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107" t="s">
        <v>53</v>
      </c>
      <c r="E46" s="107"/>
      <c r="F46" s="107"/>
      <c r="G46" s="108"/>
      <c r="H46" s="16">
        <f t="shared" si="6"/>
        <v>0</v>
      </c>
      <c r="I46" s="26">
        <f>SUM(L46:P46,S46:V46,X46:AB46,'02'!I46:K46,'02'!M46:S46,'02'!V46:Z46,'02'!AB46:AE46,'03'!I46:K46,'03'!M46:P46,'03'!R46:W46)</f>
        <v>0</v>
      </c>
      <c r="J46" s="52">
        <v>0</v>
      </c>
      <c r="K46" s="72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73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72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7" t="s">
        <v>53</v>
      </c>
      <c r="AF46" s="107"/>
      <c r="AG46" s="107"/>
      <c r="AH46" s="107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107" t="s">
        <v>75</v>
      </c>
      <c r="E47" s="107"/>
      <c r="F47" s="107"/>
      <c r="G47" s="108"/>
      <c r="H47" s="16">
        <f t="shared" si="6"/>
        <v>58</v>
      </c>
      <c r="I47" s="26">
        <f>SUM(L47:P47,S47:V47,X47:AB47,'02'!I47:K47,'02'!M47:S47,'02'!V47:Z47,'02'!AB47:AE47,'03'!I47:K47,'03'!M47:P47,'03'!R47:W47)</f>
        <v>10</v>
      </c>
      <c r="J47" s="52">
        <v>48</v>
      </c>
      <c r="K47" s="72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73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72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7" t="s">
        <v>75</v>
      </c>
      <c r="AF47" s="107"/>
      <c r="AG47" s="107"/>
      <c r="AH47" s="107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105" t="s">
        <v>76</v>
      </c>
      <c r="D48" s="105"/>
      <c r="E48" s="105"/>
      <c r="F48" s="105"/>
      <c r="G48" s="106"/>
      <c r="H48" s="16">
        <f>H49+H53</f>
        <v>7020</v>
      </c>
      <c r="I48" s="25">
        <f>SUM(L48:P48,S48:V48,X48:AB48,'02'!I48:K48,'02'!M48:S48,'02'!V48:Z48,'02'!AB48:AE48,'03'!I48:K48,'03'!M48:P48,'03'!R48:W48)</f>
        <v>773</v>
      </c>
      <c r="J48" s="16">
        <f>J49+J53</f>
        <v>6247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42</v>
      </c>
      <c r="X48" s="19">
        <v>12</v>
      </c>
      <c r="Y48" s="19">
        <v>6</v>
      </c>
      <c r="Z48" s="19">
        <v>5</v>
      </c>
      <c r="AA48" s="19">
        <v>4</v>
      </c>
      <c r="AB48" s="19">
        <v>15</v>
      </c>
      <c r="AC48" s="22"/>
      <c r="AD48" s="105" t="s">
        <v>76</v>
      </c>
      <c r="AE48" s="105"/>
      <c r="AF48" s="105"/>
      <c r="AG48" s="105"/>
      <c r="AH48" s="105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107" t="s">
        <v>77</v>
      </c>
      <c r="E49" s="107"/>
      <c r="F49" s="107"/>
      <c r="G49" s="108"/>
      <c r="H49" s="16">
        <f>SUM(H50:H52)</f>
        <v>165</v>
      </c>
      <c r="I49" s="25">
        <f>SUM(L49:P49,S49:V49,X49:AB49,'02'!I49:K49,'02'!M49:S49,'02'!V49:Z49,'02'!AB49:AE49,'03'!I49:K49,'03'!M49:P49,'03'!R49:W49)</f>
        <v>82</v>
      </c>
      <c r="J49" s="16">
        <f>SUM(J50:J52)</f>
        <v>83</v>
      </c>
      <c r="K49" s="72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73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72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7" t="s">
        <v>77</v>
      </c>
      <c r="AF49" s="107"/>
      <c r="AG49" s="107"/>
      <c r="AH49" s="107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16">
        <f t="shared" si="6"/>
        <v>73</v>
      </c>
      <c r="I50" s="26">
        <f>SUM(L50:P50,S50:V50,X50:AB50,'02'!I50:K50,'02'!M50:S50,'02'!V50:Z50,'02'!AB50:AE50,'03'!I50:K50,'03'!M50:P50,'03'!R50:W50)</f>
        <v>55</v>
      </c>
      <c r="J50" s="52">
        <v>18</v>
      </c>
      <c r="K50" s="72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73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72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2" t="s">
        <v>78</v>
      </c>
      <c r="AG50" s="107"/>
      <c r="AH50" s="107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112" t="s">
        <v>79</v>
      </c>
      <c r="F51" s="107"/>
      <c r="G51" s="108"/>
      <c r="H51" s="16">
        <f t="shared" si="6"/>
        <v>66</v>
      </c>
      <c r="I51" s="26">
        <f>SUM(L51:P51,S51:V51,X51:AB51,'02'!I51:K51,'02'!M51:S51,'02'!V51:Z51,'02'!AB51:AE51,'03'!I51:K51,'03'!M51:P51,'03'!R51:W51)</f>
        <v>17</v>
      </c>
      <c r="J51" s="52">
        <v>49</v>
      </c>
      <c r="K51" s="72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73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72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2" t="s">
        <v>79</v>
      </c>
      <c r="AG51" s="107"/>
      <c r="AH51" s="107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112" t="s">
        <v>54</v>
      </c>
      <c r="F52" s="107"/>
      <c r="G52" s="108"/>
      <c r="H52" s="16">
        <f t="shared" si="6"/>
        <v>26</v>
      </c>
      <c r="I52" s="26">
        <f>SUM(L52:P52,S52:V52,X52:AB52,'02'!I52:K52,'02'!M52:S52,'02'!V52:Z52,'02'!AB52:AE52,'03'!I52:K52,'03'!M52:P52,'03'!R52:W52)</f>
        <v>10</v>
      </c>
      <c r="J52" s="52">
        <v>16</v>
      </c>
      <c r="K52" s="72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73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72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2" t="s">
        <v>54</v>
      </c>
      <c r="AG52" s="107"/>
      <c r="AH52" s="107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107" t="s">
        <v>80</v>
      </c>
      <c r="E53" s="107"/>
      <c r="F53" s="107"/>
      <c r="G53" s="108"/>
      <c r="H53" s="16">
        <f t="shared" si="6"/>
        <v>6855</v>
      </c>
      <c r="I53" s="26">
        <f>SUM(L53:P53,S53:V53,X53:AB53,'02'!I53:K53,'02'!M53:S53,'02'!V53:Z53,'02'!AB53:AE53,'03'!I53:K53,'03'!M53:P53,'03'!R53:W53)</f>
        <v>691</v>
      </c>
      <c r="J53" s="52">
        <v>6164</v>
      </c>
      <c r="K53" s="72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73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72">
        <f t="shared" si="2"/>
        <v>42</v>
      </c>
      <c r="X53" s="34">
        <v>12</v>
      </c>
      <c r="Y53" s="34">
        <v>6</v>
      </c>
      <c r="Z53" s="34">
        <v>5</v>
      </c>
      <c r="AA53" s="34">
        <v>4</v>
      </c>
      <c r="AB53" s="34">
        <v>15</v>
      </c>
      <c r="AC53" s="32"/>
      <c r="AD53" s="28"/>
      <c r="AE53" s="107" t="s">
        <v>80</v>
      </c>
      <c r="AF53" s="107"/>
      <c r="AG53" s="107"/>
      <c r="AH53" s="107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109" t="s">
        <v>81</v>
      </c>
      <c r="F54" s="109"/>
      <c r="G54" s="29" t="s">
        <v>55</v>
      </c>
      <c r="H54" s="16">
        <f t="shared" si="6"/>
        <v>4232</v>
      </c>
      <c r="I54" s="26">
        <f>SUM(L54:P54,S54:V54,X54:AB54,'02'!I54:K54,'02'!M54:S54,'02'!V54:Z54,'02'!AB54:AE54,'03'!I54:K54,'03'!M54:P54,'03'!R54:W54)</f>
        <v>164</v>
      </c>
      <c r="J54" s="52">
        <v>4068</v>
      </c>
      <c r="K54" s="72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73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72">
        <f t="shared" si="2"/>
        <v>41</v>
      </c>
      <c r="X54" s="34">
        <v>12</v>
      </c>
      <c r="Y54" s="34">
        <v>6</v>
      </c>
      <c r="Z54" s="34">
        <v>5</v>
      </c>
      <c r="AA54" s="34">
        <v>4</v>
      </c>
      <c r="AB54" s="34">
        <v>14</v>
      </c>
      <c r="AC54" s="36"/>
      <c r="AD54" s="12"/>
      <c r="AE54" s="12"/>
      <c r="AF54" s="109" t="s">
        <v>56</v>
      </c>
      <c r="AG54" s="109"/>
      <c r="AH54" s="28" t="s">
        <v>55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16">
        <f t="shared" si="6"/>
        <v>1738</v>
      </c>
      <c r="I55" s="26">
        <f>SUM(L55:P55,S55:V55,X55:AB55,'02'!I55:K55,'02'!M55:S55,'02'!V55:Z55,'02'!AB55:AE55,'03'!I55:K55,'03'!M55:P55,'03'!R55:W55)</f>
        <v>32</v>
      </c>
      <c r="J55" s="52">
        <v>1706</v>
      </c>
      <c r="K55" s="72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73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72">
        <f t="shared" si="2"/>
        <v>1</v>
      </c>
      <c r="X55" s="34">
        <v>0</v>
      </c>
      <c r="Y55" s="34">
        <v>0</v>
      </c>
      <c r="Z55" s="34">
        <v>0</v>
      </c>
      <c r="AA55" s="34">
        <v>0</v>
      </c>
      <c r="AB55" s="34">
        <v>1</v>
      </c>
      <c r="AC55" s="36"/>
      <c r="AD55" s="12"/>
      <c r="AE55" s="12"/>
      <c r="AF55" s="115" t="s">
        <v>58</v>
      </c>
      <c r="AG55" s="115"/>
      <c r="AH55" s="28" t="s">
        <v>57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105" t="s">
        <v>59</v>
      </c>
      <c r="D56" s="105"/>
      <c r="E56" s="105"/>
      <c r="F56" s="105"/>
      <c r="G56" s="106"/>
      <c r="H56" s="16">
        <f t="shared" si="6"/>
        <v>36921</v>
      </c>
      <c r="I56" s="24">
        <f>SUM(L56:P56,S56:V56,X56:AB56,'02'!I56:K56,'02'!M56:S56,'02'!V56:Z56,'02'!AB56:AE56,'03'!I56:K56,'03'!M56:P56,'03'!R56:W56)</f>
        <v>7553</v>
      </c>
      <c r="J56" s="33">
        <v>29368</v>
      </c>
      <c r="K56" s="26">
        <f t="shared" si="0"/>
        <v>10</v>
      </c>
      <c r="L56" s="33">
        <v>4</v>
      </c>
      <c r="M56" s="33">
        <v>1</v>
      </c>
      <c r="N56" s="33">
        <v>3</v>
      </c>
      <c r="O56" s="33">
        <v>0</v>
      </c>
      <c r="P56" s="33">
        <v>2</v>
      </c>
      <c r="Q56" s="20"/>
      <c r="R56" s="27">
        <f t="shared" si="1"/>
        <v>8</v>
      </c>
      <c r="S56" s="33">
        <v>4</v>
      </c>
      <c r="T56" s="33">
        <v>1</v>
      </c>
      <c r="U56" s="33">
        <v>0</v>
      </c>
      <c r="V56" s="33">
        <v>3</v>
      </c>
      <c r="W56" s="26">
        <f t="shared" si="2"/>
        <v>590</v>
      </c>
      <c r="X56" s="33">
        <v>92</v>
      </c>
      <c r="Y56" s="33">
        <v>128</v>
      </c>
      <c r="Z56" s="33">
        <v>99</v>
      </c>
      <c r="AA56" s="33">
        <v>3</v>
      </c>
      <c r="AB56" s="33">
        <v>268</v>
      </c>
      <c r="AC56" s="38"/>
      <c r="AD56" s="105" t="s">
        <v>59</v>
      </c>
      <c r="AE56" s="105"/>
      <c r="AF56" s="105"/>
      <c r="AG56" s="105"/>
      <c r="AH56" s="105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109" t="s">
        <v>58</v>
      </c>
      <c r="E57" s="109"/>
      <c r="F57" s="107" t="s">
        <v>60</v>
      </c>
      <c r="G57" s="108"/>
      <c r="H57" s="16">
        <f t="shared" si="6"/>
        <v>15411</v>
      </c>
      <c r="I57" s="24">
        <f>SUM(L57:P57,S57:V57,X57:AB57,'02'!I57:K57,'02'!M57:S57,'02'!V57:Z57,'02'!AB57:AE57,'03'!I57:K57,'03'!M57:P57,'03'!R57:W57)</f>
        <v>54</v>
      </c>
      <c r="J57" s="33">
        <v>15357</v>
      </c>
      <c r="K57" s="72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73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72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9" t="s">
        <v>58</v>
      </c>
      <c r="AF57" s="109"/>
      <c r="AG57" s="107" t="s">
        <v>60</v>
      </c>
      <c r="AH57" s="107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109" t="s">
        <v>58</v>
      </c>
      <c r="E58" s="109"/>
      <c r="F58" s="107" t="s">
        <v>61</v>
      </c>
      <c r="G58" s="108"/>
      <c r="H58" s="16">
        <f t="shared" si="6"/>
        <v>2302</v>
      </c>
      <c r="I58" s="24">
        <f>SUM(L58:P58,S58:V58,X58:AB58,'02'!I58:K58,'02'!M58:S58,'02'!V58:Z58,'02'!AB58:AE58,'03'!I58:K58,'03'!M58:P58,'03'!R58:W58)</f>
        <v>331</v>
      </c>
      <c r="J58" s="33">
        <v>1971</v>
      </c>
      <c r="K58" s="72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73">
        <f t="shared" si="1"/>
        <v>1</v>
      </c>
      <c r="S58" s="34">
        <v>1</v>
      </c>
      <c r="T58" s="34">
        <v>0</v>
      </c>
      <c r="U58" s="34">
        <v>0</v>
      </c>
      <c r="V58" s="34">
        <v>0</v>
      </c>
      <c r="W58" s="72">
        <f t="shared" si="2"/>
        <v>86</v>
      </c>
      <c r="X58" s="34">
        <v>11</v>
      </c>
      <c r="Y58" s="34">
        <v>57</v>
      </c>
      <c r="Z58" s="34">
        <v>4</v>
      </c>
      <c r="AA58" s="34">
        <v>1</v>
      </c>
      <c r="AB58" s="34">
        <v>13</v>
      </c>
      <c r="AC58" s="36"/>
      <c r="AD58" s="12"/>
      <c r="AE58" s="109" t="s">
        <v>58</v>
      </c>
      <c r="AF58" s="109"/>
      <c r="AG58" s="107" t="s">
        <v>61</v>
      </c>
      <c r="AH58" s="107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109" t="s">
        <v>58</v>
      </c>
      <c r="E59" s="109"/>
      <c r="F59" s="107" t="s">
        <v>62</v>
      </c>
      <c r="G59" s="108"/>
      <c r="H59" s="16">
        <f t="shared" si="6"/>
        <v>6410</v>
      </c>
      <c r="I59" s="24">
        <f>SUM(L59:P59,S59:V59,X59:AB59,'02'!I59:K59,'02'!M59:S59,'02'!V59:Z59,'02'!AB59:AE59,'03'!I59:K59,'03'!M59:P59,'03'!R59:W59)</f>
        <v>1838</v>
      </c>
      <c r="J59" s="33">
        <v>4572</v>
      </c>
      <c r="K59" s="72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73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72">
        <f t="shared" si="2"/>
        <v>36</v>
      </c>
      <c r="X59" s="34">
        <v>6</v>
      </c>
      <c r="Y59" s="34">
        <v>10</v>
      </c>
      <c r="Z59" s="34">
        <v>17</v>
      </c>
      <c r="AA59" s="34">
        <v>0</v>
      </c>
      <c r="AB59" s="34">
        <v>3</v>
      </c>
      <c r="AC59" s="36"/>
      <c r="AD59" s="12"/>
      <c r="AE59" s="109" t="s">
        <v>82</v>
      </c>
      <c r="AF59" s="109"/>
      <c r="AG59" s="107" t="s">
        <v>62</v>
      </c>
      <c r="AH59" s="107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109" t="s">
        <v>82</v>
      </c>
      <c r="E60" s="109"/>
      <c r="F60" s="107" t="s">
        <v>83</v>
      </c>
      <c r="G60" s="108"/>
      <c r="H60" s="16">
        <f t="shared" si="6"/>
        <v>228</v>
      </c>
      <c r="I60" s="24">
        <f>SUM(L60:P60,S60:V60,X60:AB60,'02'!I60:K60,'02'!M60:S60,'02'!V60:Z60,'02'!AB60:AE60,'03'!I60:K60,'03'!M60:P60,'03'!R60:W60)</f>
        <v>101</v>
      </c>
      <c r="J60" s="33">
        <v>127</v>
      </c>
      <c r="K60" s="72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73">
        <f t="shared" si="1"/>
        <v>1</v>
      </c>
      <c r="S60" s="34">
        <v>1</v>
      </c>
      <c r="T60" s="34">
        <v>0</v>
      </c>
      <c r="U60" s="34">
        <v>0</v>
      </c>
      <c r="V60" s="34">
        <v>0</v>
      </c>
      <c r="W60" s="72">
        <f t="shared" si="2"/>
        <v>20</v>
      </c>
      <c r="X60" s="34">
        <v>5</v>
      </c>
      <c r="Y60" s="34">
        <v>12</v>
      </c>
      <c r="Z60" s="34">
        <v>1</v>
      </c>
      <c r="AA60" s="34">
        <v>0</v>
      </c>
      <c r="AB60" s="34">
        <v>2</v>
      </c>
      <c r="AC60" s="36"/>
      <c r="AD60" s="12"/>
      <c r="AE60" s="109" t="s">
        <v>82</v>
      </c>
      <c r="AF60" s="109"/>
      <c r="AG60" s="107" t="s">
        <v>83</v>
      </c>
      <c r="AH60" s="107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16">
        <f t="shared" si="6"/>
        <v>276</v>
      </c>
      <c r="I61" s="24">
        <f>SUM(L61:P61,S61:V61,X61:AB61,'02'!I61:K61,'02'!M61:S61,'02'!V61:Z61,'02'!AB61:AE61,'03'!I61:K61,'03'!M61:P61,'03'!R61:W61)</f>
        <v>52</v>
      </c>
      <c r="J61" s="33">
        <v>224</v>
      </c>
      <c r="K61" s="72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73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72">
        <f t="shared" si="2"/>
        <v>8</v>
      </c>
      <c r="X61" s="34">
        <v>1</v>
      </c>
      <c r="Y61" s="34">
        <v>4</v>
      </c>
      <c r="Z61" s="34">
        <v>0</v>
      </c>
      <c r="AA61" s="34">
        <v>0</v>
      </c>
      <c r="AB61" s="34">
        <v>3</v>
      </c>
      <c r="AC61" s="36"/>
      <c r="AD61" s="12"/>
      <c r="AE61" s="109" t="s">
        <v>82</v>
      </c>
      <c r="AF61" s="109"/>
      <c r="AG61" s="116" t="s">
        <v>164</v>
      </c>
      <c r="AH61" s="116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109" t="s">
        <v>82</v>
      </c>
      <c r="E62" s="109"/>
      <c r="F62" s="107" t="s">
        <v>63</v>
      </c>
      <c r="G62" s="108"/>
      <c r="H62" s="16">
        <f t="shared" si="6"/>
        <v>941</v>
      </c>
      <c r="I62" s="24">
        <f>SUM(L62:P62,S62:V62,X62:AB62,'02'!I62:K62,'02'!M62:S62,'02'!V62:Z62,'02'!AB62:AE62,'03'!I62:K62,'03'!M62:P62,'03'!R62:W62)</f>
        <v>18</v>
      </c>
      <c r="J62" s="33">
        <v>923</v>
      </c>
      <c r="K62" s="72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73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72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9" t="s">
        <v>56</v>
      </c>
      <c r="AF62" s="109"/>
      <c r="AG62" s="107" t="s">
        <v>63</v>
      </c>
      <c r="AH62" s="107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41">
        <f t="shared" si="6"/>
        <v>7978</v>
      </c>
      <c r="I63" s="43">
        <f>SUM(L63:P63,S63:V63,X63:AB63,'02'!I63:K63,'02'!M63:S63,'02'!V63:Z63,'02'!AB63:AE63,'03'!I63:K63,'03'!M63:P63,'03'!R63:W63)</f>
        <v>3972</v>
      </c>
      <c r="J63" s="42">
        <v>4006</v>
      </c>
      <c r="K63" s="74">
        <f t="shared" si="0"/>
        <v>4</v>
      </c>
      <c r="L63" s="44">
        <v>2</v>
      </c>
      <c r="M63" s="44">
        <v>0</v>
      </c>
      <c r="N63" s="44">
        <v>0</v>
      </c>
      <c r="O63" s="44">
        <v>0</v>
      </c>
      <c r="P63" s="44">
        <v>2</v>
      </c>
      <c r="Q63" s="31"/>
      <c r="R63" s="75">
        <f t="shared" si="1"/>
        <v>2</v>
      </c>
      <c r="S63" s="44">
        <v>0</v>
      </c>
      <c r="T63" s="44">
        <v>1</v>
      </c>
      <c r="U63" s="44">
        <v>0</v>
      </c>
      <c r="V63" s="44">
        <v>1</v>
      </c>
      <c r="W63" s="74">
        <f t="shared" si="2"/>
        <v>392</v>
      </c>
      <c r="X63" s="44">
        <v>61</v>
      </c>
      <c r="Y63" s="44">
        <v>19</v>
      </c>
      <c r="Z63" s="44">
        <v>74</v>
      </c>
      <c r="AA63" s="44">
        <v>2</v>
      </c>
      <c r="AB63" s="44">
        <v>236</v>
      </c>
      <c r="AC63" s="45"/>
      <c r="AD63" s="39"/>
      <c r="AE63" s="117" t="s">
        <v>84</v>
      </c>
      <c r="AF63" s="117"/>
      <c r="AG63" s="118" t="s">
        <v>64</v>
      </c>
      <c r="AH63" s="118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6" t="s">
        <v>150</v>
      </c>
      <c r="H66" s="46"/>
    </row>
    <row r="67" spans="7:28" ht="12">
      <c r="G67" s="46" t="s">
        <v>151</v>
      </c>
      <c r="H67" s="47">
        <f aca="true" t="shared" si="7" ref="H67:P67">SUM(H9,H22,H29,H33,H48,H56)-H8</f>
        <v>0</v>
      </c>
      <c r="I67" s="47">
        <f t="shared" si="7"/>
        <v>0</v>
      </c>
      <c r="J67" s="47">
        <f t="shared" si="7"/>
        <v>0</v>
      </c>
      <c r="K67" s="47">
        <f t="shared" si="7"/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R67" s="47">
        <f aca="true" t="shared" si="8" ref="R67:AB67">SUM(R9,R22,R29,R33,R48,R56)-R8</f>
        <v>0</v>
      </c>
      <c r="S67" s="47">
        <f t="shared" si="8"/>
        <v>0</v>
      </c>
      <c r="T67" s="47">
        <f t="shared" si="8"/>
        <v>0</v>
      </c>
      <c r="U67" s="47">
        <f t="shared" si="8"/>
        <v>0</v>
      </c>
      <c r="V67" s="47">
        <f t="shared" si="8"/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 t="shared" si="8"/>
        <v>0</v>
      </c>
    </row>
    <row r="68" spans="7:28" ht="12">
      <c r="G68" s="46" t="s">
        <v>152</v>
      </c>
      <c r="H68" s="47">
        <f>SUM(H10,H15,H20,H21)-H9</f>
        <v>0</v>
      </c>
      <c r="I68" s="47">
        <f aca="true" t="shared" si="9" ref="I68:P68">SUM(I10,I15,I20,I21)-I9</f>
        <v>0</v>
      </c>
      <c r="J68" s="47">
        <f t="shared" si="9"/>
        <v>0</v>
      </c>
      <c r="K68" s="47">
        <f t="shared" si="9"/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R68" s="47">
        <f aca="true" t="shared" si="10" ref="R68:AB68">SUM(R10,R15,R20,R21)-R9</f>
        <v>0</v>
      </c>
      <c r="S68" s="47">
        <f t="shared" si="10"/>
        <v>0</v>
      </c>
      <c r="T68" s="47">
        <f t="shared" si="10"/>
        <v>0</v>
      </c>
      <c r="U68" s="47">
        <f t="shared" si="10"/>
        <v>0</v>
      </c>
      <c r="V68" s="47">
        <f t="shared" si="10"/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 t="shared" si="10"/>
        <v>0</v>
      </c>
    </row>
    <row r="69" spans="7:28" ht="12">
      <c r="G69" s="46" t="s">
        <v>26</v>
      </c>
      <c r="H69" s="47">
        <f>SUM(H11:H14)-H10</f>
        <v>0</v>
      </c>
      <c r="I69" s="47">
        <f aca="true" t="shared" si="11" ref="I69:P69">SUM(I11:I14)-I10</f>
        <v>0</v>
      </c>
      <c r="J69" s="47">
        <f t="shared" si="11"/>
        <v>0</v>
      </c>
      <c r="K69" s="47">
        <f t="shared" si="11"/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R69" s="47">
        <f aca="true" t="shared" si="12" ref="R69:AB69">SUM(R11:R14)-R10</f>
        <v>0</v>
      </c>
      <c r="S69" s="47">
        <f t="shared" si="12"/>
        <v>0</v>
      </c>
      <c r="T69" s="47">
        <f t="shared" si="12"/>
        <v>0</v>
      </c>
      <c r="U69" s="47">
        <f t="shared" si="12"/>
        <v>0</v>
      </c>
      <c r="V69" s="47">
        <f t="shared" si="12"/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 t="shared" si="12"/>
        <v>0</v>
      </c>
    </row>
    <row r="70" spans="7:28" ht="12">
      <c r="G70" s="46" t="s">
        <v>153</v>
      </c>
      <c r="H70" s="47">
        <f>SUM(H16:H19)-H15</f>
        <v>0</v>
      </c>
      <c r="I70" s="47">
        <f aca="true" t="shared" si="13" ref="I70:P70">SUM(I16:I19)-I15</f>
        <v>0</v>
      </c>
      <c r="J70" s="47">
        <f t="shared" si="13"/>
        <v>0</v>
      </c>
      <c r="K70" s="47">
        <f t="shared" si="13"/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8"/>
      <c r="R70" s="47">
        <f aca="true" t="shared" si="14" ref="R70:AB70">SUM(R16:R19)-R15</f>
        <v>0</v>
      </c>
      <c r="S70" s="47">
        <f t="shared" si="14"/>
        <v>0</v>
      </c>
      <c r="T70" s="47">
        <f t="shared" si="14"/>
        <v>0</v>
      </c>
      <c r="U70" s="47">
        <f t="shared" si="14"/>
        <v>0</v>
      </c>
      <c r="V70" s="47">
        <f t="shared" si="14"/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 t="shared" si="14"/>
        <v>0</v>
      </c>
    </row>
    <row r="71" spans="7:28" ht="12">
      <c r="G71" s="46" t="s">
        <v>154</v>
      </c>
      <c r="H71" s="47">
        <f aca="true" t="shared" si="15" ref="H71:P71">SUM(H23:H25,H27:H28)-H22</f>
        <v>0</v>
      </c>
      <c r="I71" s="47">
        <f t="shared" si="15"/>
        <v>0</v>
      </c>
      <c r="J71" s="47">
        <f t="shared" si="15"/>
        <v>0</v>
      </c>
      <c r="K71" s="47">
        <f t="shared" si="15"/>
        <v>0</v>
      </c>
      <c r="L71" s="47">
        <f t="shared" si="15"/>
        <v>0</v>
      </c>
      <c r="M71" s="47">
        <f t="shared" si="15"/>
        <v>0</v>
      </c>
      <c r="N71" s="47">
        <f t="shared" si="15"/>
        <v>0</v>
      </c>
      <c r="O71" s="47">
        <f t="shared" si="15"/>
        <v>0</v>
      </c>
      <c r="P71" s="47">
        <f t="shared" si="15"/>
        <v>0</v>
      </c>
      <c r="Q71" s="48"/>
      <c r="R71" s="47">
        <f aca="true" t="shared" si="16" ref="R71:AB71">SUM(R23:R25,R27:R28)-R22</f>
        <v>0</v>
      </c>
      <c r="S71" s="47">
        <f t="shared" si="16"/>
        <v>0</v>
      </c>
      <c r="T71" s="47">
        <f t="shared" si="16"/>
        <v>0</v>
      </c>
      <c r="U71" s="47">
        <f t="shared" si="16"/>
        <v>0</v>
      </c>
      <c r="V71" s="47">
        <f t="shared" si="16"/>
        <v>0</v>
      </c>
      <c r="W71" s="47">
        <f t="shared" si="16"/>
        <v>0</v>
      </c>
      <c r="X71" s="47">
        <f t="shared" si="16"/>
        <v>0</v>
      </c>
      <c r="Y71" s="47">
        <f t="shared" si="16"/>
        <v>0</v>
      </c>
      <c r="Z71" s="47">
        <f t="shared" si="16"/>
        <v>0</v>
      </c>
      <c r="AA71" s="47">
        <f t="shared" si="16"/>
        <v>0</v>
      </c>
      <c r="AB71" s="47">
        <f t="shared" si="16"/>
        <v>0</v>
      </c>
    </row>
    <row r="72" spans="7:28" ht="12">
      <c r="G72" s="46" t="s">
        <v>155</v>
      </c>
      <c r="H72" s="47">
        <f aca="true" t="shared" si="17" ref="H72:P72">SUM(H30:H32)-H29</f>
        <v>0</v>
      </c>
      <c r="I72" s="47">
        <f t="shared" si="17"/>
        <v>0</v>
      </c>
      <c r="J72" s="47">
        <f t="shared" si="17"/>
        <v>0</v>
      </c>
      <c r="K72" s="47">
        <f t="shared" si="17"/>
        <v>0</v>
      </c>
      <c r="L72" s="47">
        <f t="shared" si="17"/>
        <v>0</v>
      </c>
      <c r="M72" s="47">
        <f t="shared" si="17"/>
        <v>0</v>
      </c>
      <c r="N72" s="47">
        <f t="shared" si="17"/>
        <v>0</v>
      </c>
      <c r="O72" s="47">
        <f t="shared" si="17"/>
        <v>0</v>
      </c>
      <c r="P72" s="47">
        <f t="shared" si="17"/>
        <v>0</v>
      </c>
      <c r="Q72" s="48"/>
      <c r="R72" s="47">
        <f aca="true" t="shared" si="18" ref="R72:AB72">SUM(R30:R32)-R29</f>
        <v>0</v>
      </c>
      <c r="S72" s="47">
        <f t="shared" si="18"/>
        <v>0</v>
      </c>
      <c r="T72" s="47">
        <f t="shared" si="18"/>
        <v>0</v>
      </c>
      <c r="U72" s="47">
        <f t="shared" si="18"/>
        <v>0</v>
      </c>
      <c r="V72" s="47">
        <f t="shared" si="18"/>
        <v>0</v>
      </c>
      <c r="W72" s="47">
        <f t="shared" si="18"/>
        <v>0</v>
      </c>
      <c r="X72" s="47">
        <f t="shared" si="18"/>
        <v>0</v>
      </c>
      <c r="Y72" s="47">
        <f t="shared" si="18"/>
        <v>0</v>
      </c>
      <c r="Z72" s="47">
        <f t="shared" si="18"/>
        <v>0</v>
      </c>
      <c r="AA72" s="47">
        <f t="shared" si="18"/>
        <v>0</v>
      </c>
      <c r="AB72" s="47">
        <f t="shared" si="18"/>
        <v>0</v>
      </c>
    </row>
    <row r="73" spans="7:28" ht="12">
      <c r="G73" s="46" t="s">
        <v>156</v>
      </c>
      <c r="H73" s="47">
        <f>SUM(H34:H35,H38,H44,H46:H47)-H33</f>
        <v>0</v>
      </c>
      <c r="I73" s="47">
        <f aca="true" t="shared" si="19" ref="I73:P73">SUM(I34:I35,I38,I44,I46:I47)-I33</f>
        <v>0</v>
      </c>
      <c r="J73" s="47">
        <f t="shared" si="19"/>
        <v>0</v>
      </c>
      <c r="K73" s="47">
        <f t="shared" si="19"/>
        <v>0</v>
      </c>
      <c r="L73" s="47">
        <f t="shared" si="19"/>
        <v>0</v>
      </c>
      <c r="M73" s="47">
        <f t="shared" si="19"/>
        <v>0</v>
      </c>
      <c r="N73" s="47">
        <f t="shared" si="19"/>
        <v>0</v>
      </c>
      <c r="O73" s="47">
        <f t="shared" si="19"/>
        <v>0</v>
      </c>
      <c r="P73" s="47">
        <f t="shared" si="19"/>
        <v>0</v>
      </c>
      <c r="Q73" s="48"/>
      <c r="R73" s="47">
        <f aca="true" t="shared" si="20" ref="R73:AB73">SUM(R34:R35,R38,R44,R46:R47)-R33</f>
        <v>0</v>
      </c>
      <c r="S73" s="47">
        <f t="shared" si="20"/>
        <v>0</v>
      </c>
      <c r="T73" s="47">
        <f t="shared" si="20"/>
        <v>0</v>
      </c>
      <c r="U73" s="47">
        <f t="shared" si="20"/>
        <v>0</v>
      </c>
      <c r="V73" s="47">
        <f t="shared" si="20"/>
        <v>0</v>
      </c>
      <c r="W73" s="47">
        <f t="shared" si="20"/>
        <v>0</v>
      </c>
      <c r="X73" s="47">
        <f t="shared" si="20"/>
        <v>0</v>
      </c>
      <c r="Y73" s="47">
        <f t="shared" si="20"/>
        <v>0</v>
      </c>
      <c r="Z73" s="47">
        <f t="shared" si="20"/>
        <v>0</v>
      </c>
      <c r="AA73" s="47">
        <f t="shared" si="20"/>
        <v>0</v>
      </c>
      <c r="AB73" s="47">
        <f t="shared" si="20"/>
        <v>0</v>
      </c>
    </row>
    <row r="74" spans="7:28" ht="12">
      <c r="G74" s="46" t="s">
        <v>157</v>
      </c>
      <c r="H74" s="47">
        <f>SUM(H36:H37)-H35</f>
        <v>0</v>
      </c>
      <c r="I74" s="47">
        <f aca="true" t="shared" si="21" ref="I74:P74">SUM(I36:I37)-I35</f>
        <v>0</v>
      </c>
      <c r="J74" s="47">
        <f t="shared" si="21"/>
        <v>0</v>
      </c>
      <c r="K74" s="47">
        <f t="shared" si="21"/>
        <v>0</v>
      </c>
      <c r="L74" s="47">
        <f t="shared" si="21"/>
        <v>0</v>
      </c>
      <c r="M74" s="47">
        <f t="shared" si="21"/>
        <v>0</v>
      </c>
      <c r="N74" s="47">
        <f t="shared" si="21"/>
        <v>0</v>
      </c>
      <c r="O74" s="47">
        <f t="shared" si="21"/>
        <v>0</v>
      </c>
      <c r="P74" s="47">
        <f t="shared" si="21"/>
        <v>0</v>
      </c>
      <c r="Q74" s="48"/>
      <c r="R74" s="47">
        <f aca="true" t="shared" si="22" ref="R74:AB74">SUM(R36:R37)-R35</f>
        <v>0</v>
      </c>
      <c r="S74" s="47">
        <f t="shared" si="22"/>
        <v>0</v>
      </c>
      <c r="T74" s="47">
        <f t="shared" si="22"/>
        <v>0</v>
      </c>
      <c r="U74" s="47">
        <f t="shared" si="22"/>
        <v>0</v>
      </c>
      <c r="V74" s="47">
        <f t="shared" si="22"/>
        <v>0</v>
      </c>
      <c r="W74" s="47">
        <f t="shared" si="22"/>
        <v>0</v>
      </c>
      <c r="X74" s="47">
        <f t="shared" si="22"/>
        <v>0</v>
      </c>
      <c r="Y74" s="47">
        <f t="shared" si="22"/>
        <v>0</v>
      </c>
      <c r="Z74" s="47">
        <f t="shared" si="22"/>
        <v>0</v>
      </c>
      <c r="AA74" s="47">
        <f t="shared" si="22"/>
        <v>0</v>
      </c>
      <c r="AB74" s="47">
        <f t="shared" si="22"/>
        <v>0</v>
      </c>
    </row>
    <row r="75" spans="7:28" ht="12">
      <c r="G75" s="46" t="s">
        <v>158</v>
      </c>
      <c r="H75" s="47">
        <f>SUM(H39:H43)-H38</f>
        <v>0</v>
      </c>
      <c r="I75" s="47">
        <f aca="true" t="shared" si="23" ref="I75:P75">SUM(I39:I43)-I38</f>
        <v>0</v>
      </c>
      <c r="J75" s="47">
        <f t="shared" si="23"/>
        <v>0</v>
      </c>
      <c r="K75" s="47">
        <f t="shared" si="23"/>
        <v>0</v>
      </c>
      <c r="L75" s="47">
        <f t="shared" si="23"/>
        <v>0</v>
      </c>
      <c r="M75" s="47">
        <f t="shared" si="23"/>
        <v>0</v>
      </c>
      <c r="N75" s="47">
        <f t="shared" si="23"/>
        <v>0</v>
      </c>
      <c r="O75" s="47">
        <f t="shared" si="23"/>
        <v>0</v>
      </c>
      <c r="P75" s="47">
        <f t="shared" si="23"/>
        <v>0</v>
      </c>
      <c r="Q75" s="48"/>
      <c r="R75" s="47">
        <f aca="true" t="shared" si="24" ref="R75:AB75">SUM(R39:R43)-R38</f>
        <v>0</v>
      </c>
      <c r="S75" s="47">
        <f t="shared" si="24"/>
        <v>0</v>
      </c>
      <c r="T75" s="47">
        <f t="shared" si="24"/>
        <v>0</v>
      </c>
      <c r="U75" s="47">
        <f t="shared" si="24"/>
        <v>0</v>
      </c>
      <c r="V75" s="47">
        <f t="shared" si="24"/>
        <v>0</v>
      </c>
      <c r="W75" s="47">
        <f t="shared" si="24"/>
        <v>0</v>
      </c>
      <c r="X75" s="47">
        <f t="shared" si="24"/>
        <v>0</v>
      </c>
      <c r="Y75" s="47">
        <f t="shared" si="24"/>
        <v>0</v>
      </c>
      <c r="Z75" s="47">
        <f t="shared" si="24"/>
        <v>0</v>
      </c>
      <c r="AA75" s="47">
        <f t="shared" si="24"/>
        <v>0</v>
      </c>
      <c r="AB75" s="47">
        <f t="shared" si="24"/>
        <v>0</v>
      </c>
    </row>
    <row r="76" spans="7:28" ht="12">
      <c r="G76" s="46" t="s">
        <v>159</v>
      </c>
      <c r="H76" s="47">
        <f>SUM(H50:H52)-H49</f>
        <v>0</v>
      </c>
      <c r="I76" s="47">
        <f aca="true" t="shared" si="25" ref="I76:P76">SUM(I50:I52)-I49</f>
        <v>0</v>
      </c>
      <c r="J76" s="47">
        <f t="shared" si="25"/>
        <v>0</v>
      </c>
      <c r="K76" s="47">
        <f t="shared" si="25"/>
        <v>0</v>
      </c>
      <c r="L76" s="47">
        <f t="shared" si="25"/>
        <v>0</v>
      </c>
      <c r="M76" s="47">
        <f t="shared" si="25"/>
        <v>0</v>
      </c>
      <c r="N76" s="47">
        <f t="shared" si="25"/>
        <v>0</v>
      </c>
      <c r="O76" s="47">
        <f t="shared" si="25"/>
        <v>0</v>
      </c>
      <c r="P76" s="47">
        <f t="shared" si="25"/>
        <v>0</v>
      </c>
      <c r="Q76" s="48"/>
      <c r="R76" s="47">
        <f aca="true" t="shared" si="26" ref="R76:AB76">SUM(R50:R52)-R49</f>
        <v>0</v>
      </c>
      <c r="S76" s="47">
        <f t="shared" si="26"/>
        <v>0</v>
      </c>
      <c r="T76" s="47">
        <f t="shared" si="26"/>
        <v>0</v>
      </c>
      <c r="U76" s="47">
        <f t="shared" si="26"/>
        <v>0</v>
      </c>
      <c r="V76" s="47">
        <f t="shared" si="26"/>
        <v>0</v>
      </c>
      <c r="W76" s="47">
        <f t="shared" si="26"/>
        <v>0</v>
      </c>
      <c r="X76" s="47">
        <f t="shared" si="26"/>
        <v>0</v>
      </c>
      <c r="Y76" s="47">
        <f t="shared" si="26"/>
        <v>0</v>
      </c>
      <c r="Z76" s="47">
        <f t="shared" si="26"/>
        <v>0</v>
      </c>
      <c r="AA76" s="47">
        <f t="shared" si="26"/>
        <v>0</v>
      </c>
      <c r="AB76" s="47">
        <f t="shared" si="26"/>
        <v>0</v>
      </c>
    </row>
    <row r="77" spans="8:28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</sheetData>
  <sheetProtection/>
  <mergeCells count="153"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E59:AF59"/>
    <mergeCell ref="AG59:AH59"/>
    <mergeCell ref="AE62:AF62"/>
    <mergeCell ref="AG62:AH62"/>
    <mergeCell ref="AE63:AF63"/>
    <mergeCell ref="AG63:AH63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3:AH53"/>
    <mergeCell ref="AF52:AH52"/>
    <mergeCell ref="AE44:AH44"/>
    <mergeCell ref="AF41:AH41"/>
    <mergeCell ref="AF42:AH42"/>
    <mergeCell ref="AF54:AG54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F17:AH17"/>
    <mergeCell ref="AF18:AH18"/>
    <mergeCell ref="AF19:AH19"/>
    <mergeCell ref="AE20:AH20"/>
    <mergeCell ref="AE21:AH21"/>
    <mergeCell ref="AD22:AH22"/>
    <mergeCell ref="AF11:AH11"/>
    <mergeCell ref="AF12:AH12"/>
    <mergeCell ref="AF13:AH13"/>
    <mergeCell ref="AF14:AH14"/>
    <mergeCell ref="AE15:AH15"/>
    <mergeCell ref="AF16:AH16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30:G30"/>
    <mergeCell ref="D31:G31"/>
    <mergeCell ref="D32:G32"/>
    <mergeCell ref="C33:G33"/>
    <mergeCell ref="D34:G34"/>
    <mergeCell ref="D35:G35"/>
    <mergeCell ref="D24:G24"/>
    <mergeCell ref="D25:G25"/>
    <mergeCell ref="E26:F26"/>
    <mergeCell ref="D27:G27"/>
    <mergeCell ref="D28:G28"/>
    <mergeCell ref="C29:G29"/>
    <mergeCell ref="E18:G18"/>
    <mergeCell ref="E19:G19"/>
    <mergeCell ref="D20:G20"/>
    <mergeCell ref="D21:G21"/>
    <mergeCell ref="C22:G22"/>
    <mergeCell ref="D23:G23"/>
    <mergeCell ref="E12:G12"/>
    <mergeCell ref="E13:G13"/>
    <mergeCell ref="E14:G14"/>
    <mergeCell ref="D15:G15"/>
    <mergeCell ref="E16:G16"/>
    <mergeCell ref="E17:G1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172</v>
      </c>
      <c r="U1" s="2" t="s">
        <v>173</v>
      </c>
    </row>
    <row r="2" spans="2:37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4"/>
      <c r="U2" s="4"/>
      <c r="V2" s="90" t="s">
        <v>104</v>
      </c>
      <c r="W2" s="90"/>
      <c r="X2" s="90"/>
      <c r="Y2" s="90"/>
      <c r="Z2" s="90"/>
      <c r="AA2" s="90"/>
      <c r="AB2" s="90"/>
      <c r="AC2" s="90"/>
      <c r="AD2" s="90"/>
      <c r="AE2" s="90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3" t="s">
        <v>163</v>
      </c>
      <c r="C4" s="93"/>
      <c r="D4" s="93"/>
      <c r="E4" s="93"/>
      <c r="F4" s="93"/>
      <c r="G4" s="94"/>
      <c r="H4" s="76" t="s">
        <v>96</v>
      </c>
      <c r="I4" s="77"/>
      <c r="J4" s="77"/>
      <c r="K4" s="89"/>
      <c r="L4" s="76" t="s">
        <v>103</v>
      </c>
      <c r="M4" s="77"/>
      <c r="N4" s="77"/>
      <c r="O4" s="77"/>
      <c r="P4" s="77"/>
      <c r="Q4" s="77"/>
      <c r="R4" s="77"/>
      <c r="S4" s="77"/>
      <c r="T4" s="12"/>
      <c r="U4" s="77" t="s">
        <v>108</v>
      </c>
      <c r="V4" s="77"/>
      <c r="W4" s="77"/>
      <c r="X4" s="77"/>
      <c r="Y4" s="77"/>
      <c r="Z4" s="89"/>
      <c r="AA4" s="76" t="s">
        <v>110</v>
      </c>
      <c r="AB4" s="77"/>
      <c r="AC4" s="77"/>
      <c r="AD4" s="77"/>
      <c r="AE4" s="89"/>
      <c r="AF4" s="121" t="s">
        <v>166</v>
      </c>
      <c r="AG4" s="122"/>
      <c r="AH4" s="122"/>
      <c r="AI4" s="122"/>
      <c r="AJ4" s="122"/>
      <c r="AK4" s="122"/>
    </row>
    <row r="5" spans="1:37" ht="12" customHeight="1">
      <c r="A5" s="2"/>
      <c r="B5" s="95"/>
      <c r="C5" s="95"/>
      <c r="D5" s="95"/>
      <c r="E5" s="95"/>
      <c r="F5" s="95"/>
      <c r="G5" s="96"/>
      <c r="H5" s="100" t="s">
        <v>1</v>
      </c>
      <c r="I5" s="83" t="s">
        <v>13</v>
      </c>
      <c r="J5" s="83" t="s">
        <v>14</v>
      </c>
      <c r="K5" s="81" t="s">
        <v>15</v>
      </c>
      <c r="L5" s="81" t="s">
        <v>1</v>
      </c>
      <c r="M5" s="81" t="s">
        <v>97</v>
      </c>
      <c r="N5" s="81" t="s">
        <v>98</v>
      </c>
      <c r="O5" s="83" t="s">
        <v>99</v>
      </c>
      <c r="P5" s="83" t="s">
        <v>100</v>
      </c>
      <c r="Q5" s="83" t="s">
        <v>101</v>
      </c>
      <c r="R5" s="83" t="s">
        <v>102</v>
      </c>
      <c r="S5" s="87" t="s">
        <v>4</v>
      </c>
      <c r="T5" s="12"/>
      <c r="U5" s="131" t="s">
        <v>1</v>
      </c>
      <c r="V5" s="81" t="s">
        <v>16</v>
      </c>
      <c r="W5" s="81" t="s">
        <v>17</v>
      </c>
      <c r="X5" s="81" t="s">
        <v>105</v>
      </c>
      <c r="Y5" s="81" t="s">
        <v>106</v>
      </c>
      <c r="Z5" s="83" t="s">
        <v>107</v>
      </c>
      <c r="AA5" s="83" t="s">
        <v>1</v>
      </c>
      <c r="AB5" s="83" t="s">
        <v>18</v>
      </c>
      <c r="AC5" s="129" t="s">
        <v>169</v>
      </c>
      <c r="AD5" s="130"/>
      <c r="AE5" s="127" t="s">
        <v>125</v>
      </c>
      <c r="AF5" s="123"/>
      <c r="AG5" s="124"/>
      <c r="AH5" s="124"/>
      <c r="AI5" s="124"/>
      <c r="AJ5" s="124"/>
      <c r="AK5" s="124"/>
    </row>
    <row r="6" spans="1:37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81"/>
      <c r="L6" s="81"/>
      <c r="M6" s="81"/>
      <c r="N6" s="81"/>
      <c r="O6" s="83"/>
      <c r="P6" s="83"/>
      <c r="Q6" s="83"/>
      <c r="R6" s="83"/>
      <c r="S6" s="87"/>
      <c r="T6" s="12"/>
      <c r="U6" s="131"/>
      <c r="V6" s="81"/>
      <c r="W6" s="81"/>
      <c r="X6" s="81"/>
      <c r="Y6" s="81"/>
      <c r="Z6" s="83"/>
      <c r="AA6" s="83"/>
      <c r="AB6" s="83"/>
      <c r="AC6" s="83" t="s">
        <v>109</v>
      </c>
      <c r="AD6" s="83" t="s">
        <v>168</v>
      </c>
      <c r="AE6" s="127"/>
      <c r="AF6" s="123"/>
      <c r="AG6" s="124"/>
      <c r="AH6" s="124"/>
      <c r="AI6" s="124"/>
      <c r="AJ6" s="124"/>
      <c r="AK6" s="124"/>
    </row>
    <row r="7" spans="1:37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82"/>
      <c r="L7" s="82"/>
      <c r="M7" s="82"/>
      <c r="N7" s="82"/>
      <c r="O7" s="84"/>
      <c r="P7" s="84"/>
      <c r="Q7" s="84"/>
      <c r="R7" s="84"/>
      <c r="S7" s="88"/>
      <c r="T7" s="12"/>
      <c r="U7" s="132"/>
      <c r="V7" s="82"/>
      <c r="W7" s="82"/>
      <c r="X7" s="82"/>
      <c r="Y7" s="82"/>
      <c r="Z7" s="84"/>
      <c r="AA7" s="84"/>
      <c r="AB7" s="84"/>
      <c r="AC7" s="84"/>
      <c r="AD7" s="84"/>
      <c r="AE7" s="128"/>
      <c r="AF7" s="125"/>
      <c r="AG7" s="126"/>
      <c r="AH7" s="126"/>
      <c r="AI7" s="126"/>
      <c r="AJ7" s="126"/>
      <c r="AK7" s="126"/>
    </row>
    <row r="8" spans="2:37" s="14" customFormat="1" ht="12.75" customHeight="1">
      <c r="B8" s="91" t="s">
        <v>65</v>
      </c>
      <c r="C8" s="91"/>
      <c r="D8" s="91"/>
      <c r="E8" s="91"/>
      <c r="F8" s="91"/>
      <c r="G8" s="92"/>
      <c r="H8" s="18">
        <f>SUM(I8:K8)</f>
        <v>77</v>
      </c>
      <c r="I8" s="19">
        <v>11</v>
      </c>
      <c r="J8" s="19">
        <v>3</v>
      </c>
      <c r="K8" s="19">
        <v>63</v>
      </c>
      <c r="L8" s="18">
        <f>SUM(M8:S8)</f>
        <v>26177</v>
      </c>
      <c r="M8" s="19">
        <v>12801</v>
      </c>
      <c r="N8" s="19">
        <v>5783</v>
      </c>
      <c r="O8" s="19">
        <v>1426</v>
      </c>
      <c r="P8" s="19">
        <v>51</v>
      </c>
      <c r="Q8" s="19">
        <v>20</v>
      </c>
      <c r="R8" s="19">
        <v>1725</v>
      </c>
      <c r="S8" s="19">
        <v>4371</v>
      </c>
      <c r="T8" s="20"/>
      <c r="U8" s="21">
        <f>SUM(V8:Z8)</f>
        <v>83</v>
      </c>
      <c r="V8" s="58">
        <v>1</v>
      </c>
      <c r="W8" s="58">
        <v>2</v>
      </c>
      <c r="X8" s="58">
        <v>0</v>
      </c>
      <c r="Y8" s="58">
        <v>65</v>
      </c>
      <c r="Z8" s="58">
        <v>15</v>
      </c>
      <c r="AA8" s="18">
        <f>SUM(AB8:AE8)</f>
        <v>12</v>
      </c>
      <c r="AB8" s="58">
        <v>6</v>
      </c>
      <c r="AC8" s="58">
        <v>0</v>
      </c>
      <c r="AD8" s="58">
        <v>3</v>
      </c>
      <c r="AE8" s="58">
        <v>3</v>
      </c>
      <c r="AF8" s="114" t="s">
        <v>65</v>
      </c>
      <c r="AG8" s="105"/>
      <c r="AH8" s="105"/>
      <c r="AI8" s="105"/>
      <c r="AJ8" s="105"/>
      <c r="AK8" s="105"/>
    </row>
    <row r="9" spans="1:37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26">
        <f aca="true" t="shared" si="0" ref="H9:H63">SUM(I9:K9)</f>
        <v>12</v>
      </c>
      <c r="I9" s="19">
        <v>4</v>
      </c>
      <c r="J9" s="19">
        <v>1</v>
      </c>
      <c r="K9" s="19">
        <v>7</v>
      </c>
      <c r="L9" s="26">
        <f aca="true" t="shared" si="1" ref="L9:L63">SUM(M9:S9)</f>
        <v>54</v>
      </c>
      <c r="M9" s="19">
        <v>8</v>
      </c>
      <c r="N9" s="19">
        <v>8</v>
      </c>
      <c r="O9" s="19">
        <v>5</v>
      </c>
      <c r="P9" s="19">
        <v>2</v>
      </c>
      <c r="Q9" s="19">
        <v>0</v>
      </c>
      <c r="R9" s="19">
        <v>22</v>
      </c>
      <c r="S9" s="19">
        <v>9</v>
      </c>
      <c r="T9" s="20"/>
      <c r="U9" s="27">
        <f aca="true" t="shared" si="2" ref="U9:U63">SUM(V9:Z9)</f>
        <v>47</v>
      </c>
      <c r="V9" s="59">
        <v>0</v>
      </c>
      <c r="W9" s="59">
        <v>0</v>
      </c>
      <c r="X9" s="59">
        <v>0</v>
      </c>
      <c r="Y9" s="59">
        <v>43</v>
      </c>
      <c r="Z9" s="59">
        <v>4</v>
      </c>
      <c r="AA9" s="26">
        <f aca="true" t="shared" si="3" ref="AA9:AA62">SUM(AB9:AE9)</f>
        <v>5</v>
      </c>
      <c r="AB9" s="59">
        <v>1</v>
      </c>
      <c r="AC9" s="59">
        <v>0</v>
      </c>
      <c r="AD9" s="59">
        <v>1</v>
      </c>
      <c r="AE9" s="59">
        <v>3</v>
      </c>
      <c r="AF9" s="22"/>
      <c r="AG9" s="105" t="s">
        <v>66</v>
      </c>
      <c r="AH9" s="105"/>
      <c r="AI9" s="105"/>
      <c r="AJ9" s="105"/>
      <c r="AK9" s="105"/>
    </row>
    <row r="10" spans="1:37" ht="12.75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3</v>
      </c>
      <c r="I10" s="30">
        <v>0</v>
      </c>
      <c r="J10" s="30">
        <v>0</v>
      </c>
      <c r="K10" s="30">
        <v>3</v>
      </c>
      <c r="L10" s="72">
        <f t="shared" si="1"/>
        <v>29</v>
      </c>
      <c r="M10" s="30">
        <v>1</v>
      </c>
      <c r="N10" s="30">
        <v>4</v>
      </c>
      <c r="O10" s="30">
        <v>2</v>
      </c>
      <c r="P10" s="30">
        <v>1</v>
      </c>
      <c r="Q10" s="30">
        <v>0</v>
      </c>
      <c r="R10" s="30">
        <v>17</v>
      </c>
      <c r="S10" s="30">
        <v>4</v>
      </c>
      <c r="T10" s="31"/>
      <c r="U10" s="73">
        <f t="shared" si="2"/>
        <v>6</v>
      </c>
      <c r="V10" s="60">
        <v>0</v>
      </c>
      <c r="W10" s="60">
        <v>0</v>
      </c>
      <c r="X10" s="60">
        <v>0</v>
      </c>
      <c r="Y10" s="60">
        <v>3</v>
      </c>
      <c r="Z10" s="60">
        <v>3</v>
      </c>
      <c r="AA10" s="72">
        <f t="shared" si="3"/>
        <v>1</v>
      </c>
      <c r="AB10" s="60">
        <v>1</v>
      </c>
      <c r="AC10" s="60">
        <v>0</v>
      </c>
      <c r="AD10" s="60">
        <v>0</v>
      </c>
      <c r="AE10" s="60">
        <v>0</v>
      </c>
      <c r="AF10" s="32"/>
      <c r="AG10" s="28"/>
      <c r="AH10" s="107" t="s">
        <v>67</v>
      </c>
      <c r="AI10" s="107"/>
      <c r="AJ10" s="107"/>
      <c r="AK10" s="107"/>
    </row>
    <row r="11" spans="1:37" ht="12.75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2</v>
      </c>
      <c r="I11" s="34">
        <v>0</v>
      </c>
      <c r="J11" s="34">
        <v>0</v>
      </c>
      <c r="K11" s="34">
        <v>2</v>
      </c>
      <c r="L11" s="72">
        <f t="shared" si="1"/>
        <v>27</v>
      </c>
      <c r="M11" s="34">
        <v>1</v>
      </c>
      <c r="N11" s="34">
        <v>4</v>
      </c>
      <c r="O11" s="34">
        <v>2</v>
      </c>
      <c r="P11" s="34">
        <v>0</v>
      </c>
      <c r="Q11" s="34">
        <v>0</v>
      </c>
      <c r="R11" s="34">
        <v>17</v>
      </c>
      <c r="S11" s="34">
        <v>3</v>
      </c>
      <c r="T11" s="31"/>
      <c r="U11" s="73">
        <f t="shared" si="2"/>
        <v>4</v>
      </c>
      <c r="V11" s="61">
        <v>0</v>
      </c>
      <c r="W11" s="61">
        <v>0</v>
      </c>
      <c r="X11" s="61">
        <v>0</v>
      </c>
      <c r="Y11" s="61">
        <v>1</v>
      </c>
      <c r="Z11" s="61">
        <v>3</v>
      </c>
      <c r="AA11" s="72">
        <f t="shared" si="3"/>
        <v>1</v>
      </c>
      <c r="AB11" s="61">
        <v>1</v>
      </c>
      <c r="AC11" s="61">
        <v>0</v>
      </c>
      <c r="AD11" s="61">
        <v>0</v>
      </c>
      <c r="AE11" s="61">
        <v>0</v>
      </c>
      <c r="AF11" s="32"/>
      <c r="AG11" s="28"/>
      <c r="AH11" s="28"/>
      <c r="AI11" s="107" t="s">
        <v>26</v>
      </c>
      <c r="AJ11" s="107"/>
      <c r="AK11" s="107"/>
    </row>
    <row r="12" spans="1:37" ht="12.75" customHeight="1">
      <c r="A12" s="2"/>
      <c r="B12" s="28"/>
      <c r="C12" s="28"/>
      <c r="D12" s="28"/>
      <c r="E12" s="107" t="s">
        <v>93</v>
      </c>
      <c r="F12" s="107"/>
      <c r="G12" s="108"/>
      <c r="H12" s="72">
        <f t="shared" si="0"/>
        <v>0</v>
      </c>
      <c r="I12" s="34">
        <v>0</v>
      </c>
      <c r="J12" s="34">
        <v>0</v>
      </c>
      <c r="K12" s="34">
        <v>0</v>
      </c>
      <c r="L12" s="72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73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72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7" t="s">
        <v>93</v>
      </c>
      <c r="AJ12" s="107"/>
      <c r="AK12" s="107"/>
    </row>
    <row r="13" spans="1:37" ht="12.75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1</v>
      </c>
      <c r="I13" s="34">
        <v>0</v>
      </c>
      <c r="J13" s="34">
        <v>0</v>
      </c>
      <c r="K13" s="34">
        <v>1</v>
      </c>
      <c r="L13" s="72">
        <f t="shared" si="1"/>
        <v>2</v>
      </c>
      <c r="M13" s="34">
        <v>0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>
        <v>1</v>
      </c>
      <c r="T13" s="31"/>
      <c r="U13" s="73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72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7" t="s">
        <v>27</v>
      </c>
      <c r="AJ13" s="107"/>
      <c r="AK13" s="107"/>
    </row>
    <row r="14" spans="1:37" ht="12.75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34">
        <v>0</v>
      </c>
      <c r="J14" s="34">
        <v>0</v>
      </c>
      <c r="K14" s="34">
        <v>0</v>
      </c>
      <c r="L14" s="72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73">
        <f t="shared" si="2"/>
        <v>2</v>
      </c>
      <c r="V14" s="61">
        <v>0</v>
      </c>
      <c r="W14" s="61">
        <v>0</v>
      </c>
      <c r="X14" s="61">
        <v>0</v>
      </c>
      <c r="Y14" s="61">
        <v>2</v>
      </c>
      <c r="Z14" s="61">
        <v>0</v>
      </c>
      <c r="AA14" s="72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7" t="s">
        <v>28</v>
      </c>
      <c r="AJ14" s="107"/>
      <c r="AK14" s="107"/>
    </row>
    <row r="15" spans="1:37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9</v>
      </c>
      <c r="I15" s="30">
        <v>4</v>
      </c>
      <c r="J15" s="30">
        <v>1</v>
      </c>
      <c r="K15" s="30">
        <v>4</v>
      </c>
      <c r="L15" s="72">
        <f t="shared" si="1"/>
        <v>25</v>
      </c>
      <c r="M15" s="30">
        <v>7</v>
      </c>
      <c r="N15" s="30">
        <v>4</v>
      </c>
      <c r="O15" s="30">
        <v>3</v>
      </c>
      <c r="P15" s="30">
        <v>1</v>
      </c>
      <c r="Q15" s="30">
        <v>0</v>
      </c>
      <c r="R15" s="30">
        <v>5</v>
      </c>
      <c r="S15" s="30">
        <v>5</v>
      </c>
      <c r="T15" s="31"/>
      <c r="U15" s="73">
        <f t="shared" si="2"/>
        <v>11</v>
      </c>
      <c r="V15" s="60">
        <v>0</v>
      </c>
      <c r="W15" s="60">
        <v>0</v>
      </c>
      <c r="X15" s="60">
        <v>0</v>
      </c>
      <c r="Y15" s="60">
        <v>11</v>
      </c>
      <c r="Z15" s="60">
        <v>0</v>
      </c>
      <c r="AA15" s="72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7" t="s">
        <v>69</v>
      </c>
      <c r="AI15" s="107"/>
      <c r="AJ15" s="107"/>
      <c r="AK15" s="107"/>
    </row>
    <row r="16" spans="1:37" ht="12.75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34">
        <v>0</v>
      </c>
      <c r="J16" s="34">
        <v>0</v>
      </c>
      <c r="K16" s="34">
        <v>0</v>
      </c>
      <c r="L16" s="72">
        <f t="shared" si="1"/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1"/>
      <c r="U16" s="73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72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7" t="s">
        <v>29</v>
      </c>
      <c r="AJ16" s="107"/>
      <c r="AK16" s="107"/>
    </row>
    <row r="17" spans="1:37" ht="12.75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1</v>
      </c>
      <c r="I17" s="34">
        <v>1</v>
      </c>
      <c r="J17" s="34">
        <v>0</v>
      </c>
      <c r="K17" s="34">
        <v>0</v>
      </c>
      <c r="L17" s="72">
        <f t="shared" si="1"/>
        <v>11</v>
      </c>
      <c r="M17" s="34">
        <v>2</v>
      </c>
      <c r="N17" s="34">
        <v>3</v>
      </c>
      <c r="O17" s="34">
        <v>1</v>
      </c>
      <c r="P17" s="34">
        <v>0</v>
      </c>
      <c r="Q17" s="34">
        <v>0</v>
      </c>
      <c r="R17" s="34">
        <v>2</v>
      </c>
      <c r="S17" s="34">
        <v>3</v>
      </c>
      <c r="T17" s="31"/>
      <c r="U17" s="73">
        <f t="shared" si="2"/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72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7" t="s">
        <v>30</v>
      </c>
      <c r="AJ17" s="107"/>
      <c r="AK17" s="107"/>
    </row>
    <row r="18" spans="1:37" ht="12.75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34">
        <v>0</v>
      </c>
      <c r="J18" s="34">
        <v>0</v>
      </c>
      <c r="K18" s="34">
        <v>0</v>
      </c>
      <c r="L18" s="72">
        <f t="shared" si="1"/>
        <v>1</v>
      </c>
      <c r="M18" s="34">
        <v>1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73">
        <f t="shared" si="2"/>
        <v>1</v>
      </c>
      <c r="V18" s="61">
        <v>0</v>
      </c>
      <c r="W18" s="61">
        <v>0</v>
      </c>
      <c r="X18" s="61">
        <v>0</v>
      </c>
      <c r="Y18" s="61">
        <v>1</v>
      </c>
      <c r="Z18" s="61">
        <v>0</v>
      </c>
      <c r="AA18" s="72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7" t="s">
        <v>182</v>
      </c>
      <c r="AJ18" s="107"/>
      <c r="AK18" s="107"/>
    </row>
    <row r="19" spans="1:37" ht="12.75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8</v>
      </c>
      <c r="I19" s="34">
        <v>3</v>
      </c>
      <c r="J19" s="34">
        <v>1</v>
      </c>
      <c r="K19" s="34">
        <v>4</v>
      </c>
      <c r="L19" s="72">
        <f t="shared" si="1"/>
        <v>12</v>
      </c>
      <c r="M19" s="34">
        <v>4</v>
      </c>
      <c r="N19" s="34">
        <v>1</v>
      </c>
      <c r="O19" s="34">
        <v>2</v>
      </c>
      <c r="P19" s="34">
        <v>1</v>
      </c>
      <c r="Q19" s="34">
        <v>0</v>
      </c>
      <c r="R19" s="34">
        <v>2</v>
      </c>
      <c r="S19" s="34">
        <v>2</v>
      </c>
      <c r="T19" s="31"/>
      <c r="U19" s="73">
        <f t="shared" si="2"/>
        <v>10</v>
      </c>
      <c r="V19" s="61">
        <v>0</v>
      </c>
      <c r="W19" s="61">
        <v>0</v>
      </c>
      <c r="X19" s="61">
        <v>0</v>
      </c>
      <c r="Y19" s="61">
        <v>10</v>
      </c>
      <c r="Z19" s="61">
        <v>0</v>
      </c>
      <c r="AA19" s="72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7" t="s">
        <v>31</v>
      </c>
      <c r="AJ19" s="107"/>
      <c r="AK19" s="107"/>
    </row>
    <row r="20" spans="1:37" ht="12.75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0</v>
      </c>
      <c r="I20" s="34">
        <v>0</v>
      </c>
      <c r="J20" s="34">
        <v>0</v>
      </c>
      <c r="K20" s="34">
        <v>0</v>
      </c>
      <c r="L20" s="72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73">
        <f t="shared" si="2"/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72">
        <f t="shared" si="3"/>
        <v>4</v>
      </c>
      <c r="AB20" s="61">
        <v>0</v>
      </c>
      <c r="AC20" s="61">
        <v>0</v>
      </c>
      <c r="AD20" s="61">
        <v>1</v>
      </c>
      <c r="AE20" s="61">
        <v>3</v>
      </c>
      <c r="AF20" s="32"/>
      <c r="AG20" s="28"/>
      <c r="AH20" s="107" t="s">
        <v>70</v>
      </c>
      <c r="AI20" s="107"/>
      <c r="AJ20" s="107"/>
      <c r="AK20" s="107"/>
    </row>
    <row r="21" spans="1:37" ht="12.75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34">
        <v>0</v>
      </c>
      <c r="J21" s="34">
        <v>0</v>
      </c>
      <c r="K21" s="34">
        <v>0</v>
      </c>
      <c r="L21" s="72">
        <f t="shared" si="1"/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1"/>
      <c r="U21" s="73">
        <f t="shared" si="2"/>
        <v>30</v>
      </c>
      <c r="V21" s="61">
        <v>0</v>
      </c>
      <c r="W21" s="61">
        <v>0</v>
      </c>
      <c r="X21" s="61">
        <v>0</v>
      </c>
      <c r="Y21" s="61">
        <v>29</v>
      </c>
      <c r="Z21" s="61">
        <v>1</v>
      </c>
      <c r="AA21" s="72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7" t="s">
        <v>183</v>
      </c>
      <c r="AI21" s="107"/>
      <c r="AJ21" s="107"/>
      <c r="AK21" s="107"/>
    </row>
    <row r="22" spans="1:37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52</v>
      </c>
      <c r="I22" s="19">
        <v>5</v>
      </c>
      <c r="J22" s="19">
        <v>0</v>
      </c>
      <c r="K22" s="19">
        <v>47</v>
      </c>
      <c r="L22" s="26">
        <f t="shared" si="1"/>
        <v>211</v>
      </c>
      <c r="M22" s="19">
        <v>13</v>
      </c>
      <c r="N22" s="19">
        <v>32</v>
      </c>
      <c r="O22" s="19">
        <v>23</v>
      </c>
      <c r="P22" s="19">
        <v>8</v>
      </c>
      <c r="Q22" s="19">
        <v>0</v>
      </c>
      <c r="R22" s="19">
        <v>60</v>
      </c>
      <c r="S22" s="19">
        <v>75</v>
      </c>
      <c r="T22" s="20"/>
      <c r="U22" s="27">
        <f t="shared" si="2"/>
        <v>7</v>
      </c>
      <c r="V22" s="59">
        <v>0</v>
      </c>
      <c r="W22" s="59">
        <v>0</v>
      </c>
      <c r="X22" s="59">
        <v>0</v>
      </c>
      <c r="Y22" s="59">
        <v>2</v>
      </c>
      <c r="Z22" s="59">
        <v>5</v>
      </c>
      <c r="AA22" s="26">
        <f t="shared" si="3"/>
        <v>1</v>
      </c>
      <c r="AB22" s="59">
        <v>1</v>
      </c>
      <c r="AC22" s="59">
        <v>0</v>
      </c>
      <c r="AD22" s="59">
        <v>0</v>
      </c>
      <c r="AE22" s="59">
        <v>0</v>
      </c>
      <c r="AF22" s="22"/>
      <c r="AG22" s="105" t="s">
        <v>71</v>
      </c>
      <c r="AH22" s="105"/>
      <c r="AI22" s="105"/>
      <c r="AJ22" s="105"/>
      <c r="AK22" s="105"/>
    </row>
    <row r="23" spans="1:37" ht="12.75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34">
        <v>0</v>
      </c>
      <c r="J23" s="34">
        <v>0</v>
      </c>
      <c r="K23" s="34">
        <v>0</v>
      </c>
      <c r="L23" s="72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73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72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7" t="s">
        <v>32</v>
      </c>
      <c r="AI23" s="107"/>
      <c r="AJ23" s="107"/>
      <c r="AK23" s="107"/>
    </row>
    <row r="24" spans="1:37" ht="12.75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9</v>
      </c>
      <c r="I24" s="34">
        <v>0</v>
      </c>
      <c r="J24" s="34">
        <v>0</v>
      </c>
      <c r="K24" s="34">
        <v>9</v>
      </c>
      <c r="L24" s="72">
        <f t="shared" si="1"/>
        <v>16</v>
      </c>
      <c r="M24" s="34">
        <v>2</v>
      </c>
      <c r="N24" s="34">
        <v>0</v>
      </c>
      <c r="O24" s="34">
        <v>0</v>
      </c>
      <c r="P24" s="34">
        <v>0</v>
      </c>
      <c r="Q24" s="34">
        <v>0</v>
      </c>
      <c r="R24" s="34">
        <v>7</v>
      </c>
      <c r="S24" s="34">
        <v>7</v>
      </c>
      <c r="T24" s="31"/>
      <c r="U24" s="73">
        <f t="shared" si="2"/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72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7" t="s">
        <v>33</v>
      </c>
      <c r="AI24" s="107"/>
      <c r="AJ24" s="107"/>
      <c r="AK24" s="107"/>
    </row>
    <row r="25" spans="1:37" ht="12.75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19</v>
      </c>
      <c r="I25" s="34">
        <v>1</v>
      </c>
      <c r="J25" s="34">
        <v>0</v>
      </c>
      <c r="K25" s="34">
        <v>18</v>
      </c>
      <c r="L25" s="72">
        <f t="shared" si="1"/>
        <v>148</v>
      </c>
      <c r="M25" s="34">
        <v>7</v>
      </c>
      <c r="N25" s="34">
        <v>23</v>
      </c>
      <c r="O25" s="34">
        <v>21</v>
      </c>
      <c r="P25" s="34">
        <v>3</v>
      </c>
      <c r="Q25" s="34">
        <v>0</v>
      </c>
      <c r="R25" s="34">
        <v>38</v>
      </c>
      <c r="S25" s="34">
        <v>56</v>
      </c>
      <c r="T25" s="31"/>
      <c r="U25" s="73">
        <f t="shared" si="2"/>
        <v>7</v>
      </c>
      <c r="V25" s="61">
        <v>0</v>
      </c>
      <c r="W25" s="61">
        <v>0</v>
      </c>
      <c r="X25" s="61">
        <v>0</v>
      </c>
      <c r="Y25" s="61">
        <v>2</v>
      </c>
      <c r="Z25" s="61">
        <v>5</v>
      </c>
      <c r="AA25" s="72">
        <f t="shared" si="3"/>
        <v>1</v>
      </c>
      <c r="AB25" s="61">
        <v>1</v>
      </c>
      <c r="AC25" s="61">
        <v>0</v>
      </c>
      <c r="AD25" s="61">
        <v>0</v>
      </c>
      <c r="AE25" s="61">
        <v>0</v>
      </c>
      <c r="AF25" s="32"/>
      <c r="AG25" s="28"/>
      <c r="AH25" s="107" t="s">
        <v>34</v>
      </c>
      <c r="AI25" s="107"/>
      <c r="AJ25" s="107"/>
      <c r="AK25" s="107"/>
    </row>
    <row r="26" spans="1:37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34">
        <v>0</v>
      </c>
      <c r="J26" s="34">
        <v>0</v>
      </c>
      <c r="K26" s="34">
        <v>0</v>
      </c>
      <c r="L26" s="72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73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72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9" t="s">
        <v>35</v>
      </c>
      <c r="AJ26" s="109"/>
      <c r="AK26" s="28" t="s">
        <v>36</v>
      </c>
    </row>
    <row r="27" spans="1:37" ht="12.75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22</v>
      </c>
      <c r="I27" s="34">
        <v>4</v>
      </c>
      <c r="J27" s="34">
        <v>0</v>
      </c>
      <c r="K27" s="34">
        <v>18</v>
      </c>
      <c r="L27" s="72">
        <f t="shared" si="1"/>
        <v>44</v>
      </c>
      <c r="M27" s="34">
        <v>3</v>
      </c>
      <c r="N27" s="34">
        <v>8</v>
      </c>
      <c r="O27" s="34">
        <v>2</v>
      </c>
      <c r="P27" s="34">
        <v>5</v>
      </c>
      <c r="Q27" s="34">
        <v>0</v>
      </c>
      <c r="R27" s="34">
        <v>14</v>
      </c>
      <c r="S27" s="34">
        <v>12</v>
      </c>
      <c r="T27" s="31"/>
      <c r="U27" s="73">
        <f t="shared" si="2"/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72">
        <f t="shared" si="3"/>
        <v>0</v>
      </c>
      <c r="AB27" s="61">
        <v>0</v>
      </c>
      <c r="AC27" s="61">
        <v>0</v>
      </c>
      <c r="AD27" s="61">
        <v>0</v>
      </c>
      <c r="AE27" s="61">
        <v>0</v>
      </c>
      <c r="AF27" s="32"/>
      <c r="AG27" s="28"/>
      <c r="AH27" s="107" t="s">
        <v>37</v>
      </c>
      <c r="AI27" s="107"/>
      <c r="AJ27" s="107"/>
      <c r="AK27" s="107"/>
    </row>
    <row r="28" spans="1:37" ht="12.75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2</v>
      </c>
      <c r="I28" s="34">
        <v>0</v>
      </c>
      <c r="J28" s="34">
        <v>0</v>
      </c>
      <c r="K28" s="34">
        <v>2</v>
      </c>
      <c r="L28" s="72">
        <f t="shared" si="1"/>
        <v>3</v>
      </c>
      <c r="M28" s="34">
        <v>1</v>
      </c>
      <c r="N28" s="34">
        <v>1</v>
      </c>
      <c r="O28" s="34">
        <v>0</v>
      </c>
      <c r="P28" s="34">
        <v>0</v>
      </c>
      <c r="Q28" s="34">
        <v>0</v>
      </c>
      <c r="R28" s="34">
        <v>1</v>
      </c>
      <c r="S28" s="34">
        <v>0</v>
      </c>
      <c r="T28" s="31"/>
      <c r="U28" s="73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72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7" t="s">
        <v>38</v>
      </c>
      <c r="AI28" s="107"/>
      <c r="AJ28" s="107"/>
      <c r="AK28" s="107"/>
    </row>
    <row r="29" spans="1:37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3</v>
      </c>
      <c r="I29" s="19">
        <v>2</v>
      </c>
      <c r="J29" s="19">
        <v>1</v>
      </c>
      <c r="K29" s="19">
        <v>0</v>
      </c>
      <c r="L29" s="26">
        <f t="shared" si="1"/>
        <v>23704</v>
      </c>
      <c r="M29" s="19">
        <v>11780</v>
      </c>
      <c r="N29" s="19">
        <v>5310</v>
      </c>
      <c r="O29" s="19">
        <v>1354</v>
      </c>
      <c r="P29" s="19">
        <v>14</v>
      </c>
      <c r="Q29" s="19">
        <v>15</v>
      </c>
      <c r="R29" s="19">
        <v>1433</v>
      </c>
      <c r="S29" s="19">
        <v>3798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5" t="s">
        <v>39</v>
      </c>
      <c r="AH29" s="105"/>
      <c r="AI29" s="105"/>
      <c r="AJ29" s="105"/>
      <c r="AK29" s="105"/>
    </row>
    <row r="30" spans="1:37" ht="12.75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2</v>
      </c>
      <c r="I30" s="34">
        <v>1</v>
      </c>
      <c r="J30" s="34">
        <v>1</v>
      </c>
      <c r="K30" s="34">
        <v>0</v>
      </c>
      <c r="L30" s="72">
        <f t="shared" si="1"/>
        <v>14785</v>
      </c>
      <c r="M30" s="34">
        <v>8991</v>
      </c>
      <c r="N30" s="34">
        <v>3594</v>
      </c>
      <c r="O30" s="34">
        <v>229</v>
      </c>
      <c r="P30" s="34">
        <v>5</v>
      </c>
      <c r="Q30" s="34">
        <v>15</v>
      </c>
      <c r="R30" s="34">
        <v>797</v>
      </c>
      <c r="S30" s="34">
        <v>1154</v>
      </c>
      <c r="T30" s="31"/>
      <c r="U30" s="73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72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7" t="s">
        <v>40</v>
      </c>
      <c r="AI30" s="107"/>
      <c r="AJ30" s="107"/>
      <c r="AK30" s="107"/>
    </row>
    <row r="31" spans="1:37" ht="12.75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34">
        <v>0</v>
      </c>
      <c r="J31" s="34">
        <v>0</v>
      </c>
      <c r="K31" s="34">
        <v>0</v>
      </c>
      <c r="L31" s="72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73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72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7" t="s">
        <v>41</v>
      </c>
      <c r="AI31" s="107"/>
      <c r="AJ31" s="107"/>
      <c r="AK31" s="107"/>
    </row>
    <row r="32" spans="1:37" ht="12.75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1</v>
      </c>
      <c r="I32" s="34">
        <v>1</v>
      </c>
      <c r="J32" s="34">
        <v>0</v>
      </c>
      <c r="K32" s="34">
        <v>0</v>
      </c>
      <c r="L32" s="72">
        <f t="shared" si="1"/>
        <v>8919</v>
      </c>
      <c r="M32" s="34">
        <v>2789</v>
      </c>
      <c r="N32" s="34">
        <v>1716</v>
      </c>
      <c r="O32" s="34">
        <v>1125</v>
      </c>
      <c r="P32" s="34">
        <v>9</v>
      </c>
      <c r="Q32" s="34">
        <v>0</v>
      </c>
      <c r="R32" s="34">
        <v>636</v>
      </c>
      <c r="S32" s="34">
        <v>2644</v>
      </c>
      <c r="T32" s="31"/>
      <c r="U32" s="73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72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7" t="s">
        <v>42</v>
      </c>
      <c r="AI32" s="107"/>
      <c r="AJ32" s="107"/>
      <c r="AK32" s="107"/>
    </row>
    <row r="33" spans="2:37" s="14" customFormat="1" ht="12.75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1</v>
      </c>
      <c r="I33" s="19">
        <v>0</v>
      </c>
      <c r="J33" s="19">
        <v>1</v>
      </c>
      <c r="K33" s="19">
        <v>0</v>
      </c>
      <c r="L33" s="26">
        <f t="shared" si="1"/>
        <v>4</v>
      </c>
      <c r="M33" s="19">
        <v>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3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5" t="s">
        <v>43</v>
      </c>
      <c r="AH33" s="105"/>
      <c r="AI33" s="105"/>
      <c r="AJ33" s="105"/>
      <c r="AK33" s="105"/>
    </row>
    <row r="34" spans="1:37" ht="12.75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34">
        <v>0</v>
      </c>
      <c r="J34" s="34">
        <v>0</v>
      </c>
      <c r="K34" s="34">
        <v>0</v>
      </c>
      <c r="L34" s="72">
        <f t="shared" si="1"/>
        <v>3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3</v>
      </c>
      <c r="T34" s="31"/>
      <c r="U34" s="73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72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7" t="s">
        <v>44</v>
      </c>
      <c r="AI34" s="107"/>
      <c r="AJ34" s="107"/>
      <c r="AK34" s="107"/>
    </row>
    <row r="35" spans="1:37" ht="12.75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1</v>
      </c>
      <c r="I35" s="30">
        <v>0</v>
      </c>
      <c r="J35" s="30">
        <v>1</v>
      </c>
      <c r="K35" s="30">
        <v>0</v>
      </c>
      <c r="L35" s="72">
        <f t="shared" si="1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73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2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7" t="s">
        <v>45</v>
      </c>
      <c r="AI35" s="107"/>
      <c r="AJ35" s="107"/>
      <c r="AK35" s="107"/>
    </row>
    <row r="36" spans="1:37" ht="12.75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34">
        <v>0</v>
      </c>
      <c r="J36" s="34">
        <v>0</v>
      </c>
      <c r="K36" s="34">
        <v>0</v>
      </c>
      <c r="L36" s="72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73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72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7" t="s">
        <v>45</v>
      </c>
      <c r="AJ36" s="107"/>
      <c r="AK36" s="107"/>
    </row>
    <row r="37" spans="1:37" ht="12.75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1</v>
      </c>
      <c r="I37" s="34">
        <v>0</v>
      </c>
      <c r="J37" s="34">
        <v>1</v>
      </c>
      <c r="K37" s="34">
        <v>0</v>
      </c>
      <c r="L37" s="72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73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72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7" t="s">
        <v>46</v>
      </c>
      <c r="AJ37" s="107"/>
      <c r="AK37" s="107"/>
    </row>
    <row r="38" spans="1:37" ht="12.75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72">
        <f t="shared" si="1"/>
        <v>1</v>
      </c>
      <c r="M38" s="30">
        <f aca="true" t="shared" si="4" ref="M38:S38">SUM(M39:M43)</f>
        <v>1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1"/>
      <c r="U38" s="73">
        <f t="shared" si="2"/>
        <v>0</v>
      </c>
      <c r="V38" s="60">
        <f>SUM(V39:V43)</f>
        <v>0</v>
      </c>
      <c r="W38" s="60">
        <f>SUM(W39:W43)</f>
        <v>0</v>
      </c>
      <c r="X38" s="60">
        <f>SUM(X39:X43)</f>
        <v>0</v>
      </c>
      <c r="Y38" s="60">
        <f>SUM(Y39:Y43)</f>
        <v>0</v>
      </c>
      <c r="Z38" s="60">
        <f>SUM(Z39:Z43)</f>
        <v>0</v>
      </c>
      <c r="AA38" s="72">
        <f t="shared" si="3"/>
        <v>0</v>
      </c>
      <c r="AB38" s="60">
        <f>SUM(AB39:AB43)</f>
        <v>0</v>
      </c>
      <c r="AC38" s="60">
        <f>SUM(AC39:AC43)</f>
        <v>0</v>
      </c>
      <c r="AD38" s="60">
        <f>SUM(AD39:AD43)</f>
        <v>0</v>
      </c>
      <c r="AE38" s="60">
        <f>SUM(AE39:AE43)</f>
        <v>0</v>
      </c>
      <c r="AF38" s="32"/>
      <c r="AG38" s="28"/>
      <c r="AH38" s="107" t="s">
        <v>47</v>
      </c>
      <c r="AI38" s="107"/>
      <c r="AJ38" s="107"/>
      <c r="AK38" s="107"/>
    </row>
    <row r="39" spans="1:37" ht="12.75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34">
        <v>0</v>
      </c>
      <c r="J39" s="34">
        <v>0</v>
      </c>
      <c r="K39" s="34">
        <v>0</v>
      </c>
      <c r="L39" s="72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73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72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10" t="s">
        <v>48</v>
      </c>
      <c r="AJ39" s="110"/>
      <c r="AK39" s="110"/>
    </row>
    <row r="40" spans="1:37" ht="12.75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34">
        <v>0</v>
      </c>
      <c r="J40" s="34">
        <v>0</v>
      </c>
      <c r="K40" s="34">
        <v>0</v>
      </c>
      <c r="L40" s="72">
        <f t="shared" si="1"/>
        <v>1</v>
      </c>
      <c r="M40" s="34">
        <v>1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73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72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7" t="s">
        <v>49</v>
      </c>
      <c r="AJ40" s="107"/>
      <c r="AK40" s="107"/>
    </row>
    <row r="41" spans="1:37" ht="12.75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34">
        <v>0</v>
      </c>
      <c r="J41" s="34">
        <v>0</v>
      </c>
      <c r="K41" s="34">
        <v>0</v>
      </c>
      <c r="L41" s="72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73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72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7" t="s">
        <v>165</v>
      </c>
      <c r="AJ41" s="107"/>
      <c r="AK41" s="107"/>
    </row>
    <row r="42" spans="1:37" ht="12.75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34">
        <v>0</v>
      </c>
      <c r="J42" s="34">
        <v>0</v>
      </c>
      <c r="K42" s="34">
        <v>0</v>
      </c>
      <c r="L42" s="72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73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72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7" t="s">
        <v>50</v>
      </c>
      <c r="AJ42" s="107"/>
      <c r="AK42" s="107"/>
    </row>
    <row r="43" spans="1:37" ht="12.75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34">
        <v>0</v>
      </c>
      <c r="J43" s="34">
        <v>0</v>
      </c>
      <c r="K43" s="34">
        <v>0</v>
      </c>
      <c r="L43" s="72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73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72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2" t="s">
        <v>72</v>
      </c>
      <c r="AJ43" s="112"/>
      <c r="AK43" s="112"/>
    </row>
    <row r="44" spans="1:37" ht="12.75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34">
        <v>0</v>
      </c>
      <c r="J44" s="34">
        <v>0</v>
      </c>
      <c r="K44" s="34">
        <v>0</v>
      </c>
      <c r="L44" s="72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73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72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7" t="s">
        <v>73</v>
      </c>
      <c r="AI44" s="107"/>
      <c r="AJ44" s="107"/>
      <c r="AK44" s="107"/>
    </row>
    <row r="45" spans="1:38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34">
        <v>0</v>
      </c>
      <c r="J45" s="34">
        <v>0</v>
      </c>
      <c r="K45" s="34">
        <v>0</v>
      </c>
      <c r="L45" s="72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73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72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9" t="s">
        <v>52</v>
      </c>
      <c r="AJ45" s="109"/>
      <c r="AK45" s="28" t="s">
        <v>51</v>
      </c>
      <c r="AL45" s="2"/>
    </row>
    <row r="46" spans="1:38" ht="12.75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34">
        <v>0</v>
      </c>
      <c r="J46" s="34">
        <v>0</v>
      </c>
      <c r="K46" s="34">
        <v>0</v>
      </c>
      <c r="L46" s="72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73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72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7" t="s">
        <v>53</v>
      </c>
      <c r="AI46" s="107"/>
      <c r="AJ46" s="107"/>
      <c r="AK46" s="107"/>
      <c r="AL46" s="14"/>
    </row>
    <row r="47" spans="1:37" ht="12.75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34">
        <v>0</v>
      </c>
      <c r="J47" s="34">
        <v>0</v>
      </c>
      <c r="K47" s="34">
        <v>0</v>
      </c>
      <c r="L47" s="72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73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72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7" t="s">
        <v>75</v>
      </c>
      <c r="AI47" s="107"/>
      <c r="AJ47" s="107"/>
      <c r="AK47" s="107"/>
    </row>
    <row r="48" spans="1:37" ht="12.75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1</v>
      </c>
      <c r="M48" s="19">
        <v>1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18</v>
      </c>
      <c r="V48" s="59">
        <v>0</v>
      </c>
      <c r="W48" s="59">
        <v>0</v>
      </c>
      <c r="X48" s="59">
        <v>0</v>
      </c>
      <c r="Y48" s="59">
        <v>18</v>
      </c>
      <c r="Z48" s="59">
        <v>0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5" t="s">
        <v>76</v>
      </c>
      <c r="AH48" s="105"/>
      <c r="AI48" s="105"/>
      <c r="AJ48" s="105"/>
      <c r="AK48" s="105"/>
    </row>
    <row r="49" spans="1:37" ht="12.75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30">
        <v>0</v>
      </c>
      <c r="J49" s="30">
        <v>0</v>
      </c>
      <c r="K49" s="30">
        <v>0</v>
      </c>
      <c r="L49" s="72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73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72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7" t="s">
        <v>77</v>
      </c>
      <c r="AI49" s="107"/>
      <c r="AJ49" s="107"/>
      <c r="AK49" s="107"/>
    </row>
    <row r="50" spans="1:38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34">
        <v>0</v>
      </c>
      <c r="J50" s="34">
        <v>0</v>
      </c>
      <c r="K50" s="34">
        <v>0</v>
      </c>
      <c r="L50" s="72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73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72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2" t="s">
        <v>78</v>
      </c>
      <c r="AJ50" s="107"/>
      <c r="AK50" s="107"/>
      <c r="AL50" s="2"/>
    </row>
    <row r="51" spans="1:38" ht="12.75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34">
        <v>0</v>
      </c>
      <c r="J51" s="34">
        <v>0</v>
      </c>
      <c r="K51" s="34">
        <v>0</v>
      </c>
      <c r="L51" s="72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73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72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2" t="s">
        <v>79</v>
      </c>
      <c r="AJ51" s="107"/>
      <c r="AK51" s="107"/>
      <c r="AL51" s="14"/>
    </row>
    <row r="52" spans="1:37" ht="12.75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34">
        <v>0</v>
      </c>
      <c r="J52" s="34">
        <v>0</v>
      </c>
      <c r="K52" s="34">
        <v>0</v>
      </c>
      <c r="L52" s="72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73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72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2" t="s">
        <v>54</v>
      </c>
      <c r="AJ52" s="107"/>
      <c r="AK52" s="107"/>
    </row>
    <row r="53" spans="1:37" ht="12.75" customHeight="1">
      <c r="A53" s="2"/>
      <c r="B53" s="28"/>
      <c r="C53" s="28"/>
      <c r="D53" s="107" t="s">
        <v>94</v>
      </c>
      <c r="E53" s="107"/>
      <c r="F53" s="107"/>
      <c r="G53" s="108"/>
      <c r="H53" s="72">
        <f t="shared" si="0"/>
        <v>0</v>
      </c>
      <c r="I53" s="34">
        <v>0</v>
      </c>
      <c r="J53" s="34">
        <v>0</v>
      </c>
      <c r="K53" s="34">
        <v>0</v>
      </c>
      <c r="L53" s="72">
        <f t="shared" si="1"/>
        <v>1</v>
      </c>
      <c r="M53" s="34">
        <v>1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73">
        <f t="shared" si="2"/>
        <v>18</v>
      </c>
      <c r="V53" s="61">
        <v>0</v>
      </c>
      <c r="W53" s="61">
        <v>0</v>
      </c>
      <c r="X53" s="61">
        <v>0</v>
      </c>
      <c r="Y53" s="61">
        <v>18</v>
      </c>
      <c r="Z53" s="61">
        <v>0</v>
      </c>
      <c r="AA53" s="72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7" t="s">
        <v>94</v>
      </c>
      <c r="AI53" s="107"/>
      <c r="AJ53" s="107"/>
      <c r="AK53" s="107"/>
    </row>
    <row r="54" spans="1:37" ht="12.75" customHeight="1">
      <c r="A54" s="2"/>
      <c r="B54" s="12"/>
      <c r="C54" s="12"/>
      <c r="D54" s="12"/>
      <c r="E54" s="109" t="s">
        <v>95</v>
      </c>
      <c r="F54" s="109"/>
      <c r="G54" s="29" t="s">
        <v>55</v>
      </c>
      <c r="H54" s="72">
        <f t="shared" si="0"/>
        <v>0</v>
      </c>
      <c r="I54" s="34">
        <v>0</v>
      </c>
      <c r="J54" s="34">
        <v>0</v>
      </c>
      <c r="K54" s="34">
        <v>0</v>
      </c>
      <c r="L54" s="72">
        <f t="shared" si="1"/>
        <v>1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73">
        <f t="shared" si="2"/>
        <v>18</v>
      </c>
      <c r="V54" s="61">
        <v>0</v>
      </c>
      <c r="W54" s="61">
        <v>0</v>
      </c>
      <c r="X54" s="61">
        <v>0</v>
      </c>
      <c r="Y54" s="61">
        <v>18</v>
      </c>
      <c r="Z54" s="61">
        <v>0</v>
      </c>
      <c r="AA54" s="72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9" t="s">
        <v>56</v>
      </c>
      <c r="AJ54" s="109"/>
      <c r="AK54" s="28" t="s">
        <v>55</v>
      </c>
    </row>
    <row r="55" spans="1:37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34">
        <v>0</v>
      </c>
      <c r="J55" s="34">
        <v>0</v>
      </c>
      <c r="K55" s="34">
        <v>0</v>
      </c>
      <c r="L55" s="72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73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72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5" t="s">
        <v>58</v>
      </c>
      <c r="AJ55" s="115"/>
      <c r="AK55" s="28" t="s">
        <v>57</v>
      </c>
    </row>
    <row r="56" spans="1:37" ht="12.75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9</v>
      </c>
      <c r="I56" s="33">
        <v>0</v>
      </c>
      <c r="J56" s="33">
        <v>0</v>
      </c>
      <c r="K56" s="33">
        <v>9</v>
      </c>
      <c r="L56" s="26">
        <f t="shared" si="1"/>
        <v>2203</v>
      </c>
      <c r="M56" s="33">
        <v>998</v>
      </c>
      <c r="N56" s="33">
        <v>433</v>
      </c>
      <c r="O56" s="33">
        <v>44</v>
      </c>
      <c r="P56" s="33">
        <v>27</v>
      </c>
      <c r="Q56" s="33">
        <v>5</v>
      </c>
      <c r="R56" s="33">
        <v>210</v>
      </c>
      <c r="S56" s="33">
        <v>486</v>
      </c>
      <c r="T56" s="20"/>
      <c r="U56" s="27">
        <f t="shared" si="2"/>
        <v>11</v>
      </c>
      <c r="V56" s="62">
        <v>1</v>
      </c>
      <c r="W56" s="62">
        <v>2</v>
      </c>
      <c r="X56" s="62">
        <v>0</v>
      </c>
      <c r="Y56" s="62">
        <v>2</v>
      </c>
      <c r="Z56" s="62">
        <v>6</v>
      </c>
      <c r="AA56" s="26">
        <f t="shared" si="3"/>
        <v>6</v>
      </c>
      <c r="AB56" s="62">
        <v>4</v>
      </c>
      <c r="AC56" s="62">
        <v>0</v>
      </c>
      <c r="AD56" s="62">
        <v>2</v>
      </c>
      <c r="AE56" s="62">
        <v>0</v>
      </c>
      <c r="AF56" s="38"/>
      <c r="AG56" s="105" t="s">
        <v>59</v>
      </c>
      <c r="AH56" s="105"/>
      <c r="AI56" s="105"/>
      <c r="AJ56" s="105"/>
      <c r="AK56" s="105"/>
    </row>
    <row r="57" spans="2:37" ht="12.75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34">
        <v>0</v>
      </c>
      <c r="J57" s="34">
        <v>0</v>
      </c>
      <c r="K57" s="34">
        <v>0</v>
      </c>
      <c r="L57" s="72">
        <f t="shared" si="1"/>
        <v>8</v>
      </c>
      <c r="M57" s="34">
        <v>4</v>
      </c>
      <c r="N57" s="34">
        <v>0</v>
      </c>
      <c r="O57" s="34">
        <v>0</v>
      </c>
      <c r="P57" s="34">
        <v>2</v>
      </c>
      <c r="Q57" s="34">
        <v>0</v>
      </c>
      <c r="R57" s="34">
        <v>0</v>
      </c>
      <c r="S57" s="34">
        <v>2</v>
      </c>
      <c r="T57" s="31"/>
      <c r="U57" s="73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72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9" t="s">
        <v>58</v>
      </c>
      <c r="AI57" s="109"/>
      <c r="AJ57" s="107" t="s">
        <v>60</v>
      </c>
      <c r="AK57" s="107"/>
    </row>
    <row r="58" spans="2:37" ht="12.75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4</v>
      </c>
      <c r="I58" s="34">
        <v>0</v>
      </c>
      <c r="J58" s="34">
        <v>0</v>
      </c>
      <c r="K58" s="34">
        <v>4</v>
      </c>
      <c r="L58" s="72">
        <f t="shared" si="1"/>
        <v>7</v>
      </c>
      <c r="M58" s="34">
        <v>1</v>
      </c>
      <c r="N58" s="34">
        <v>2</v>
      </c>
      <c r="O58" s="34">
        <v>1</v>
      </c>
      <c r="P58" s="34">
        <v>1</v>
      </c>
      <c r="Q58" s="34">
        <v>0</v>
      </c>
      <c r="R58" s="34">
        <v>2</v>
      </c>
      <c r="S58" s="34">
        <v>0</v>
      </c>
      <c r="T58" s="31"/>
      <c r="U58" s="73">
        <f t="shared" si="2"/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72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9" t="s">
        <v>58</v>
      </c>
      <c r="AI58" s="109"/>
      <c r="AJ58" s="107" t="s">
        <v>61</v>
      </c>
      <c r="AK58" s="107"/>
    </row>
    <row r="59" spans="2:37" ht="12.75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0</v>
      </c>
      <c r="I59" s="34">
        <v>0</v>
      </c>
      <c r="J59" s="34">
        <v>0</v>
      </c>
      <c r="K59" s="34">
        <v>0</v>
      </c>
      <c r="L59" s="72">
        <f t="shared" si="1"/>
        <v>1232</v>
      </c>
      <c r="M59" s="34">
        <v>705</v>
      </c>
      <c r="N59" s="34">
        <v>301</v>
      </c>
      <c r="O59" s="34">
        <v>12</v>
      </c>
      <c r="P59" s="34">
        <v>1</v>
      </c>
      <c r="Q59" s="34">
        <v>4</v>
      </c>
      <c r="R59" s="34">
        <v>92</v>
      </c>
      <c r="S59" s="34">
        <v>117</v>
      </c>
      <c r="T59" s="31"/>
      <c r="U59" s="73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72">
        <f t="shared" si="3"/>
        <v>0</v>
      </c>
      <c r="AB59" s="61">
        <v>0</v>
      </c>
      <c r="AC59" s="61">
        <v>0</v>
      </c>
      <c r="AD59" s="61">
        <v>0</v>
      </c>
      <c r="AE59" s="61">
        <v>0</v>
      </c>
      <c r="AF59" s="36"/>
      <c r="AG59" s="12"/>
      <c r="AH59" s="109" t="s">
        <v>82</v>
      </c>
      <c r="AI59" s="109"/>
      <c r="AJ59" s="107" t="s">
        <v>62</v>
      </c>
      <c r="AK59" s="107"/>
    </row>
    <row r="60" spans="2:37" ht="12.75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34">
        <v>0</v>
      </c>
      <c r="J60" s="34">
        <v>0</v>
      </c>
      <c r="K60" s="34">
        <v>0</v>
      </c>
      <c r="L60" s="72">
        <f t="shared" si="1"/>
        <v>4</v>
      </c>
      <c r="M60" s="34">
        <v>1</v>
      </c>
      <c r="N60" s="34">
        <v>1</v>
      </c>
      <c r="O60" s="34">
        <v>0</v>
      </c>
      <c r="P60" s="34">
        <v>0</v>
      </c>
      <c r="Q60" s="34">
        <v>0</v>
      </c>
      <c r="R60" s="34">
        <v>0</v>
      </c>
      <c r="S60" s="34">
        <v>2</v>
      </c>
      <c r="T60" s="31"/>
      <c r="U60" s="73">
        <f t="shared" si="2"/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72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9" t="s">
        <v>82</v>
      </c>
      <c r="AI60" s="109"/>
      <c r="AJ60" s="107" t="s">
        <v>83</v>
      </c>
      <c r="AK60" s="107"/>
    </row>
    <row r="61" spans="2:37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34">
        <v>0</v>
      </c>
      <c r="J61" s="34">
        <v>0</v>
      </c>
      <c r="K61" s="34">
        <v>0</v>
      </c>
      <c r="L61" s="72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73">
        <f t="shared" si="2"/>
        <v>2</v>
      </c>
      <c r="V61" s="61">
        <v>0</v>
      </c>
      <c r="W61" s="61">
        <v>0</v>
      </c>
      <c r="X61" s="61">
        <v>0</v>
      </c>
      <c r="Y61" s="61">
        <v>2</v>
      </c>
      <c r="Z61" s="61">
        <v>0</v>
      </c>
      <c r="AA61" s="72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9" t="s">
        <v>82</v>
      </c>
      <c r="AI61" s="109"/>
      <c r="AJ61" s="116" t="s">
        <v>164</v>
      </c>
      <c r="AK61" s="116"/>
    </row>
    <row r="62" spans="2:37" ht="12.75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34">
        <v>0</v>
      </c>
      <c r="J62" s="34">
        <v>0</v>
      </c>
      <c r="K62" s="34">
        <v>0</v>
      </c>
      <c r="L62" s="72">
        <f t="shared" si="1"/>
        <v>1</v>
      </c>
      <c r="M62" s="34">
        <v>1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73">
        <f t="shared" si="2"/>
        <v>1</v>
      </c>
      <c r="V62" s="61">
        <v>1</v>
      </c>
      <c r="W62" s="61">
        <v>0</v>
      </c>
      <c r="X62" s="61">
        <v>0</v>
      </c>
      <c r="Y62" s="61">
        <v>0</v>
      </c>
      <c r="Z62" s="61">
        <v>0</v>
      </c>
      <c r="AA62" s="72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9" t="s">
        <v>56</v>
      </c>
      <c r="AI62" s="109"/>
      <c r="AJ62" s="107" t="s">
        <v>63</v>
      </c>
      <c r="AK62" s="107"/>
    </row>
    <row r="63" spans="2:37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2</v>
      </c>
      <c r="I63" s="44">
        <v>0</v>
      </c>
      <c r="J63" s="44">
        <v>0</v>
      </c>
      <c r="K63" s="44">
        <v>2</v>
      </c>
      <c r="L63" s="74">
        <f t="shared" si="1"/>
        <v>907</v>
      </c>
      <c r="M63" s="44">
        <v>277</v>
      </c>
      <c r="N63" s="44">
        <v>118</v>
      </c>
      <c r="O63" s="44">
        <v>30</v>
      </c>
      <c r="P63" s="44">
        <v>20</v>
      </c>
      <c r="Q63" s="44">
        <v>1</v>
      </c>
      <c r="R63" s="44">
        <v>112</v>
      </c>
      <c r="S63" s="44">
        <v>349</v>
      </c>
      <c r="T63" s="31"/>
      <c r="U63" s="75">
        <f t="shared" si="2"/>
        <v>5</v>
      </c>
      <c r="V63" s="63">
        <v>0</v>
      </c>
      <c r="W63" s="63">
        <v>2</v>
      </c>
      <c r="X63" s="63">
        <v>0</v>
      </c>
      <c r="Y63" s="63">
        <v>0</v>
      </c>
      <c r="Z63" s="63">
        <v>3</v>
      </c>
      <c r="AA63" s="74">
        <f>SUM(AB63:AE63)</f>
        <v>1</v>
      </c>
      <c r="AB63" s="63">
        <v>1</v>
      </c>
      <c r="AC63" s="63">
        <v>0</v>
      </c>
      <c r="AD63" s="63">
        <v>0</v>
      </c>
      <c r="AE63" s="63">
        <v>0</v>
      </c>
      <c r="AF63" s="45"/>
      <c r="AG63" s="39"/>
      <c r="AH63" s="117" t="s">
        <v>84</v>
      </c>
      <c r="AI63" s="117"/>
      <c r="AJ63" s="118" t="s">
        <v>64</v>
      </c>
      <c r="AK63" s="118"/>
    </row>
    <row r="64" ht="12.75" customHeight="1"/>
    <row r="66" spans="7:8" ht="12">
      <c r="G66" s="46" t="s">
        <v>150</v>
      </c>
      <c r="H66" s="46"/>
    </row>
    <row r="67" spans="7:31" ht="12">
      <c r="G67" s="46" t="s">
        <v>151</v>
      </c>
      <c r="H67" s="47">
        <f>SUM(H9,H22,H29,H33,H48,H56)-H8</f>
        <v>0</v>
      </c>
      <c r="I67" s="47">
        <f aca="true" t="shared" si="5" ref="I67:S67">SUM(I9,I22,I29,I33,I48,I56)-I8</f>
        <v>0</v>
      </c>
      <c r="J67" s="47">
        <f t="shared" si="5"/>
        <v>0</v>
      </c>
      <c r="K67" s="47">
        <f t="shared" si="5"/>
        <v>0</v>
      </c>
      <c r="L67" s="47">
        <f t="shared" si="5"/>
        <v>0</v>
      </c>
      <c r="M67" s="47">
        <f t="shared" si="5"/>
        <v>0</v>
      </c>
      <c r="N67" s="47">
        <f t="shared" si="5"/>
        <v>0</v>
      </c>
      <c r="O67" s="47">
        <f t="shared" si="5"/>
        <v>0</v>
      </c>
      <c r="P67" s="47">
        <f t="shared" si="5"/>
        <v>0</v>
      </c>
      <c r="Q67" s="47">
        <f t="shared" si="5"/>
        <v>0</v>
      </c>
      <c r="R67" s="47">
        <f t="shared" si="5"/>
        <v>0</v>
      </c>
      <c r="S67" s="47">
        <f t="shared" si="5"/>
        <v>0</v>
      </c>
      <c r="U67" s="47">
        <f aca="true" t="shared" si="6" ref="U67:AE67">SUM(U9,U22,U29,U33,U48,U56)-U8</f>
        <v>0</v>
      </c>
      <c r="V67" s="47">
        <f t="shared" si="6"/>
        <v>0</v>
      </c>
      <c r="W67" s="47">
        <f t="shared" si="6"/>
        <v>0</v>
      </c>
      <c r="X67" s="47">
        <f t="shared" si="6"/>
        <v>0</v>
      </c>
      <c r="Y67" s="47">
        <f t="shared" si="6"/>
        <v>0</v>
      </c>
      <c r="Z67" s="47">
        <f t="shared" si="6"/>
        <v>0</v>
      </c>
      <c r="AA67" s="47">
        <f t="shared" si="6"/>
        <v>0</v>
      </c>
      <c r="AB67" s="47">
        <f t="shared" si="6"/>
        <v>0</v>
      </c>
      <c r="AC67" s="47">
        <f t="shared" si="6"/>
        <v>0</v>
      </c>
      <c r="AD67" s="47">
        <f t="shared" si="6"/>
        <v>0</v>
      </c>
      <c r="AE67" s="47">
        <f t="shared" si="6"/>
        <v>0</v>
      </c>
    </row>
    <row r="68" spans="7:31" ht="12">
      <c r="G68" s="46" t="s">
        <v>152</v>
      </c>
      <c r="H68" s="47">
        <f>SUM(H10,H15,H20,H21)-H9</f>
        <v>0</v>
      </c>
      <c r="I68" s="47">
        <f aca="true" t="shared" si="7" ref="I68:S68">SUM(I10,I15,I20,I21)-I9</f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U68" s="47">
        <f aca="true" t="shared" si="8" ref="U68:AE68">SUM(U10,U15,U20,U21)-U9</f>
        <v>0</v>
      </c>
      <c r="V68" s="47">
        <f t="shared" si="8"/>
        <v>0</v>
      </c>
      <c r="W68" s="47">
        <f t="shared" si="8"/>
        <v>0</v>
      </c>
      <c r="X68" s="47">
        <f t="shared" si="8"/>
        <v>0</v>
      </c>
      <c r="Y68" s="47">
        <f t="shared" si="8"/>
        <v>0</v>
      </c>
      <c r="Z68" s="47">
        <f t="shared" si="8"/>
        <v>0</v>
      </c>
      <c r="AA68" s="47">
        <f t="shared" si="8"/>
        <v>0</v>
      </c>
      <c r="AB68" s="47">
        <f t="shared" si="8"/>
        <v>0</v>
      </c>
      <c r="AC68" s="47">
        <f t="shared" si="8"/>
        <v>0</v>
      </c>
      <c r="AD68" s="47">
        <f t="shared" si="8"/>
        <v>0</v>
      </c>
      <c r="AE68" s="47">
        <f t="shared" si="8"/>
        <v>0</v>
      </c>
    </row>
    <row r="69" spans="7:31" ht="12">
      <c r="G69" s="46" t="s">
        <v>26</v>
      </c>
      <c r="H69" s="47">
        <f>SUM(H11:H14)-H10</f>
        <v>0</v>
      </c>
      <c r="I69" s="47">
        <f aca="true" t="shared" si="9" ref="I69:S69">SUM(I11:I14)-I10</f>
        <v>0</v>
      </c>
      <c r="J69" s="47">
        <f t="shared" si="9"/>
        <v>0</v>
      </c>
      <c r="K69" s="47">
        <f t="shared" si="9"/>
        <v>0</v>
      </c>
      <c r="L69" s="47">
        <f t="shared" si="9"/>
        <v>0</v>
      </c>
      <c r="M69" s="47">
        <f t="shared" si="9"/>
        <v>0</v>
      </c>
      <c r="N69" s="47">
        <f t="shared" si="9"/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  <c r="R69" s="47">
        <f t="shared" si="9"/>
        <v>0</v>
      </c>
      <c r="S69" s="47">
        <f t="shared" si="9"/>
        <v>0</v>
      </c>
      <c r="U69" s="47">
        <f aca="true" t="shared" si="10" ref="U69:AE69">SUM(U11:U14)-U10</f>
        <v>0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  <c r="AE69" s="47">
        <f t="shared" si="10"/>
        <v>0</v>
      </c>
    </row>
    <row r="70" spans="7:31" ht="12">
      <c r="G70" s="46" t="s">
        <v>153</v>
      </c>
      <c r="H70" s="47">
        <f>SUM(H16:H19)-H15</f>
        <v>0</v>
      </c>
      <c r="I70" s="47">
        <f aca="true" t="shared" si="11" ref="I70:S70">SUM(I16:I19)-I15</f>
        <v>0</v>
      </c>
      <c r="J70" s="47">
        <f t="shared" si="11"/>
        <v>0</v>
      </c>
      <c r="K70" s="47">
        <f t="shared" si="11"/>
        <v>0</v>
      </c>
      <c r="L70" s="47">
        <f t="shared" si="11"/>
        <v>0</v>
      </c>
      <c r="M70" s="47">
        <f t="shared" si="11"/>
        <v>0</v>
      </c>
      <c r="N70" s="47">
        <f t="shared" si="11"/>
        <v>0</v>
      </c>
      <c r="O70" s="47">
        <f t="shared" si="11"/>
        <v>0</v>
      </c>
      <c r="P70" s="47">
        <f t="shared" si="11"/>
        <v>0</v>
      </c>
      <c r="Q70" s="47">
        <f t="shared" si="11"/>
        <v>0</v>
      </c>
      <c r="R70" s="47">
        <f t="shared" si="11"/>
        <v>0</v>
      </c>
      <c r="S70" s="47">
        <f t="shared" si="11"/>
        <v>0</v>
      </c>
      <c r="T70" s="48"/>
      <c r="U70" s="47">
        <f aca="true" t="shared" si="12" ref="U70:AE70">SUM(U16:U19)-U15</f>
        <v>0</v>
      </c>
      <c r="V70" s="47">
        <f t="shared" si="12"/>
        <v>0</v>
      </c>
      <c r="W70" s="47">
        <f t="shared" si="12"/>
        <v>0</v>
      </c>
      <c r="X70" s="47">
        <f t="shared" si="12"/>
        <v>0</v>
      </c>
      <c r="Y70" s="47">
        <f t="shared" si="12"/>
        <v>0</v>
      </c>
      <c r="Z70" s="47">
        <f t="shared" si="12"/>
        <v>0</v>
      </c>
      <c r="AA70" s="47">
        <f t="shared" si="12"/>
        <v>0</v>
      </c>
      <c r="AB70" s="47">
        <f t="shared" si="12"/>
        <v>0</v>
      </c>
      <c r="AC70" s="47">
        <f t="shared" si="12"/>
        <v>0</v>
      </c>
      <c r="AD70" s="47">
        <f t="shared" si="12"/>
        <v>0</v>
      </c>
      <c r="AE70" s="47">
        <f t="shared" si="12"/>
        <v>0</v>
      </c>
    </row>
    <row r="71" spans="7:31" ht="12">
      <c r="G71" s="46" t="s">
        <v>154</v>
      </c>
      <c r="H71" s="47">
        <f>SUM(H23:H25,H27:H28)-H22</f>
        <v>0</v>
      </c>
      <c r="I71" s="47">
        <f aca="true" t="shared" si="13" ref="I71:S71">SUM(I23:I25,I27:I28)-I22</f>
        <v>0</v>
      </c>
      <c r="J71" s="47">
        <f t="shared" si="13"/>
        <v>0</v>
      </c>
      <c r="K71" s="47">
        <f t="shared" si="13"/>
        <v>0</v>
      </c>
      <c r="L71" s="47">
        <f t="shared" si="13"/>
        <v>0</v>
      </c>
      <c r="M71" s="47">
        <f t="shared" si="13"/>
        <v>0</v>
      </c>
      <c r="N71" s="47">
        <f t="shared" si="13"/>
        <v>0</v>
      </c>
      <c r="O71" s="47">
        <f t="shared" si="13"/>
        <v>0</v>
      </c>
      <c r="P71" s="47">
        <f t="shared" si="13"/>
        <v>0</v>
      </c>
      <c r="Q71" s="47">
        <f t="shared" si="13"/>
        <v>0</v>
      </c>
      <c r="R71" s="47">
        <f t="shared" si="13"/>
        <v>0</v>
      </c>
      <c r="S71" s="47">
        <f t="shared" si="13"/>
        <v>0</v>
      </c>
      <c r="T71" s="48"/>
      <c r="U71" s="47">
        <f aca="true" t="shared" si="14" ref="U71:AE71">SUM(U23:U25,U27:U28)-U22</f>
        <v>0</v>
      </c>
      <c r="V71" s="47">
        <f t="shared" si="14"/>
        <v>0</v>
      </c>
      <c r="W71" s="47">
        <f t="shared" si="14"/>
        <v>0</v>
      </c>
      <c r="X71" s="47">
        <f t="shared" si="14"/>
        <v>0</v>
      </c>
      <c r="Y71" s="47">
        <f t="shared" si="14"/>
        <v>0</v>
      </c>
      <c r="Z71" s="47">
        <f t="shared" si="14"/>
        <v>0</v>
      </c>
      <c r="AA71" s="47">
        <f t="shared" si="14"/>
        <v>0</v>
      </c>
      <c r="AB71" s="47">
        <f t="shared" si="14"/>
        <v>0</v>
      </c>
      <c r="AC71" s="47">
        <f t="shared" si="14"/>
        <v>0</v>
      </c>
      <c r="AD71" s="47">
        <f t="shared" si="14"/>
        <v>0</v>
      </c>
      <c r="AE71" s="47">
        <f t="shared" si="14"/>
        <v>0</v>
      </c>
    </row>
    <row r="72" spans="7:31" ht="12">
      <c r="G72" s="46" t="s">
        <v>155</v>
      </c>
      <c r="H72" s="47">
        <f>SUM(H30:H32)-H29</f>
        <v>0</v>
      </c>
      <c r="I72" s="47">
        <f aca="true" t="shared" si="15" ref="I72:S72">SUM(I30:I32)-I29</f>
        <v>0</v>
      </c>
      <c r="J72" s="47">
        <f t="shared" si="15"/>
        <v>0</v>
      </c>
      <c r="K72" s="47">
        <f t="shared" si="15"/>
        <v>0</v>
      </c>
      <c r="L72" s="47">
        <f t="shared" si="15"/>
        <v>0</v>
      </c>
      <c r="M72" s="47">
        <f t="shared" si="15"/>
        <v>0</v>
      </c>
      <c r="N72" s="47">
        <f t="shared" si="15"/>
        <v>0</v>
      </c>
      <c r="O72" s="47">
        <f t="shared" si="15"/>
        <v>0</v>
      </c>
      <c r="P72" s="47">
        <f t="shared" si="15"/>
        <v>0</v>
      </c>
      <c r="Q72" s="47">
        <f t="shared" si="15"/>
        <v>0</v>
      </c>
      <c r="R72" s="47">
        <f t="shared" si="15"/>
        <v>0</v>
      </c>
      <c r="S72" s="47">
        <f t="shared" si="15"/>
        <v>0</v>
      </c>
      <c r="T72" s="48"/>
      <c r="U72" s="47">
        <f aca="true" t="shared" si="16" ref="U72:AE72">SUM(U30:U32)-U29</f>
        <v>0</v>
      </c>
      <c r="V72" s="47">
        <f t="shared" si="16"/>
        <v>0</v>
      </c>
      <c r="W72" s="47">
        <f t="shared" si="16"/>
        <v>0</v>
      </c>
      <c r="X72" s="47">
        <f t="shared" si="16"/>
        <v>0</v>
      </c>
      <c r="Y72" s="47">
        <f t="shared" si="16"/>
        <v>0</v>
      </c>
      <c r="Z72" s="47">
        <f t="shared" si="16"/>
        <v>0</v>
      </c>
      <c r="AA72" s="47">
        <f t="shared" si="16"/>
        <v>0</v>
      </c>
      <c r="AB72" s="47">
        <f t="shared" si="16"/>
        <v>0</v>
      </c>
      <c r="AC72" s="47">
        <f t="shared" si="16"/>
        <v>0</v>
      </c>
      <c r="AD72" s="47">
        <f t="shared" si="16"/>
        <v>0</v>
      </c>
      <c r="AE72" s="47">
        <f t="shared" si="16"/>
        <v>0</v>
      </c>
    </row>
    <row r="73" spans="7:31" ht="12">
      <c r="G73" s="46" t="s">
        <v>156</v>
      </c>
      <c r="H73" s="47">
        <f>SUM(H34:H35,H38,H44,H46:H47)-H33</f>
        <v>0</v>
      </c>
      <c r="I73" s="47">
        <f aca="true" t="shared" si="17" ref="I73:S73">SUM(I34:I35,I38,I44,I46:I47)-I33</f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  <c r="O73" s="47">
        <f t="shared" si="17"/>
        <v>0</v>
      </c>
      <c r="P73" s="47">
        <f t="shared" si="17"/>
        <v>0</v>
      </c>
      <c r="Q73" s="47">
        <f t="shared" si="17"/>
        <v>0</v>
      </c>
      <c r="R73" s="47">
        <f t="shared" si="17"/>
        <v>0</v>
      </c>
      <c r="S73" s="47">
        <f t="shared" si="17"/>
        <v>0</v>
      </c>
      <c r="T73" s="48"/>
      <c r="U73" s="47">
        <f aca="true" t="shared" si="18" ref="U73:AE73">SUM(U34:U35,U38,U44,U46:U47)-U33</f>
        <v>0</v>
      </c>
      <c r="V73" s="47">
        <f t="shared" si="18"/>
        <v>0</v>
      </c>
      <c r="W73" s="47">
        <f t="shared" si="18"/>
        <v>0</v>
      </c>
      <c r="X73" s="47">
        <f t="shared" si="18"/>
        <v>0</v>
      </c>
      <c r="Y73" s="47">
        <f t="shared" si="18"/>
        <v>0</v>
      </c>
      <c r="Z73" s="47">
        <f t="shared" si="18"/>
        <v>0</v>
      </c>
      <c r="AA73" s="47">
        <f t="shared" si="18"/>
        <v>0</v>
      </c>
      <c r="AB73" s="47">
        <f t="shared" si="18"/>
        <v>0</v>
      </c>
      <c r="AC73" s="47">
        <f t="shared" si="18"/>
        <v>0</v>
      </c>
      <c r="AD73" s="47">
        <f t="shared" si="18"/>
        <v>0</v>
      </c>
      <c r="AE73" s="47">
        <f t="shared" si="18"/>
        <v>0</v>
      </c>
    </row>
    <row r="74" spans="7:31" ht="12">
      <c r="G74" s="46" t="s">
        <v>157</v>
      </c>
      <c r="H74" s="47">
        <f>SUM(H36:H37)-H35</f>
        <v>0</v>
      </c>
      <c r="I74" s="47">
        <f aca="true" t="shared" si="19" ref="I74:S74">SUM(I36:I37)-I35</f>
        <v>0</v>
      </c>
      <c r="J74" s="47">
        <f t="shared" si="19"/>
        <v>0</v>
      </c>
      <c r="K74" s="47">
        <f t="shared" si="19"/>
        <v>0</v>
      </c>
      <c r="L74" s="47">
        <f t="shared" si="19"/>
        <v>0</v>
      </c>
      <c r="M74" s="47">
        <f t="shared" si="19"/>
        <v>0</v>
      </c>
      <c r="N74" s="47">
        <f t="shared" si="19"/>
        <v>0</v>
      </c>
      <c r="O74" s="47">
        <f t="shared" si="19"/>
        <v>0</v>
      </c>
      <c r="P74" s="47">
        <f t="shared" si="19"/>
        <v>0</v>
      </c>
      <c r="Q74" s="47">
        <f t="shared" si="19"/>
        <v>0</v>
      </c>
      <c r="R74" s="47">
        <f t="shared" si="19"/>
        <v>0</v>
      </c>
      <c r="S74" s="47">
        <f t="shared" si="19"/>
        <v>0</v>
      </c>
      <c r="T74" s="48"/>
      <c r="U74" s="47">
        <f aca="true" t="shared" si="20" ref="U74:AE74">SUM(U36:U37)-U35</f>
        <v>0</v>
      </c>
      <c r="V74" s="47">
        <f t="shared" si="20"/>
        <v>0</v>
      </c>
      <c r="W74" s="47">
        <f t="shared" si="20"/>
        <v>0</v>
      </c>
      <c r="X74" s="47">
        <f t="shared" si="20"/>
        <v>0</v>
      </c>
      <c r="Y74" s="47">
        <f t="shared" si="20"/>
        <v>0</v>
      </c>
      <c r="Z74" s="47">
        <f t="shared" si="20"/>
        <v>0</v>
      </c>
      <c r="AA74" s="47">
        <f t="shared" si="20"/>
        <v>0</v>
      </c>
      <c r="AB74" s="47">
        <f t="shared" si="20"/>
        <v>0</v>
      </c>
      <c r="AC74" s="47">
        <f t="shared" si="20"/>
        <v>0</v>
      </c>
      <c r="AD74" s="47">
        <f t="shared" si="20"/>
        <v>0</v>
      </c>
      <c r="AE74" s="47">
        <f t="shared" si="20"/>
        <v>0</v>
      </c>
    </row>
    <row r="75" spans="7:31" ht="12">
      <c r="G75" s="46" t="s">
        <v>158</v>
      </c>
      <c r="H75" s="47">
        <f>SUM(H39:H43)-H38</f>
        <v>0</v>
      </c>
      <c r="I75" s="47">
        <f aca="true" t="shared" si="21" ref="I75:S75">SUM(I39:I43)-I38</f>
        <v>0</v>
      </c>
      <c r="J75" s="47">
        <f t="shared" si="21"/>
        <v>0</v>
      </c>
      <c r="K75" s="47">
        <f t="shared" si="21"/>
        <v>0</v>
      </c>
      <c r="L75" s="47">
        <f t="shared" si="21"/>
        <v>0</v>
      </c>
      <c r="M75" s="47">
        <f t="shared" si="21"/>
        <v>0</v>
      </c>
      <c r="N75" s="47">
        <f t="shared" si="21"/>
        <v>0</v>
      </c>
      <c r="O75" s="47">
        <f t="shared" si="21"/>
        <v>0</v>
      </c>
      <c r="P75" s="47">
        <f t="shared" si="21"/>
        <v>0</v>
      </c>
      <c r="Q75" s="47">
        <f t="shared" si="21"/>
        <v>0</v>
      </c>
      <c r="R75" s="47">
        <f t="shared" si="21"/>
        <v>0</v>
      </c>
      <c r="S75" s="47">
        <f t="shared" si="21"/>
        <v>0</v>
      </c>
      <c r="T75" s="48"/>
      <c r="U75" s="47">
        <f aca="true" t="shared" si="22" ref="U75:AE75">SUM(U39:U43)-U38</f>
        <v>0</v>
      </c>
      <c r="V75" s="47">
        <f t="shared" si="22"/>
        <v>0</v>
      </c>
      <c r="W75" s="47">
        <f t="shared" si="22"/>
        <v>0</v>
      </c>
      <c r="X75" s="47">
        <f t="shared" si="22"/>
        <v>0</v>
      </c>
      <c r="Y75" s="47">
        <f t="shared" si="22"/>
        <v>0</v>
      </c>
      <c r="Z75" s="47">
        <f t="shared" si="22"/>
        <v>0</v>
      </c>
      <c r="AA75" s="47">
        <f t="shared" si="22"/>
        <v>0</v>
      </c>
      <c r="AB75" s="47">
        <f t="shared" si="22"/>
        <v>0</v>
      </c>
      <c r="AC75" s="47">
        <f t="shared" si="22"/>
        <v>0</v>
      </c>
      <c r="AD75" s="47">
        <f t="shared" si="22"/>
        <v>0</v>
      </c>
      <c r="AE75" s="47">
        <f t="shared" si="22"/>
        <v>0</v>
      </c>
    </row>
    <row r="76" spans="7:31" ht="12">
      <c r="G76" s="46" t="s">
        <v>159</v>
      </c>
      <c r="H76" s="47">
        <f>SUM(H50:H52)-H49</f>
        <v>0</v>
      </c>
      <c r="I76" s="47">
        <f aca="true" t="shared" si="23" ref="I76:S76">SUM(I50:I52)-I49</f>
        <v>0</v>
      </c>
      <c r="J76" s="47">
        <f t="shared" si="23"/>
        <v>0</v>
      </c>
      <c r="K76" s="47">
        <f t="shared" si="23"/>
        <v>0</v>
      </c>
      <c r="L76" s="47">
        <f t="shared" si="23"/>
        <v>0</v>
      </c>
      <c r="M76" s="47">
        <f t="shared" si="23"/>
        <v>0</v>
      </c>
      <c r="N76" s="47">
        <f t="shared" si="23"/>
        <v>0</v>
      </c>
      <c r="O76" s="47">
        <f t="shared" si="23"/>
        <v>0</v>
      </c>
      <c r="P76" s="47">
        <f t="shared" si="23"/>
        <v>0</v>
      </c>
      <c r="Q76" s="47">
        <f t="shared" si="23"/>
        <v>0</v>
      </c>
      <c r="R76" s="47">
        <f t="shared" si="23"/>
        <v>0</v>
      </c>
      <c r="S76" s="47">
        <f t="shared" si="23"/>
        <v>0</v>
      </c>
      <c r="T76" s="48"/>
      <c r="U76" s="47">
        <f aca="true" t="shared" si="24" ref="U76:AE76">SUM(U50:U52)-U49</f>
        <v>0</v>
      </c>
      <c r="V76" s="47">
        <f t="shared" si="24"/>
        <v>0</v>
      </c>
      <c r="W76" s="47">
        <f t="shared" si="24"/>
        <v>0</v>
      </c>
      <c r="X76" s="47">
        <f t="shared" si="24"/>
        <v>0</v>
      </c>
      <c r="Y76" s="47">
        <f t="shared" si="24"/>
        <v>0</v>
      </c>
      <c r="Z76" s="47">
        <f t="shared" si="24"/>
        <v>0</v>
      </c>
      <c r="AA76" s="47">
        <f t="shared" si="24"/>
        <v>0</v>
      </c>
      <c r="AB76" s="47">
        <f t="shared" si="24"/>
        <v>0</v>
      </c>
      <c r="AC76" s="47">
        <f t="shared" si="24"/>
        <v>0</v>
      </c>
      <c r="AD76" s="47">
        <f t="shared" si="24"/>
        <v>0</v>
      </c>
      <c r="AE76" s="47">
        <f t="shared" si="24"/>
        <v>0</v>
      </c>
    </row>
    <row r="77" spans="8:31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</sheetData>
  <sheetProtection/>
  <mergeCells count="158"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I45:AJ45"/>
    <mergeCell ref="AH47:AK47"/>
    <mergeCell ref="AG48:AK48"/>
    <mergeCell ref="AH49:AK49"/>
    <mergeCell ref="AH46:AK46"/>
    <mergeCell ref="AI50:AK50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174</v>
      </c>
      <c r="R1" s="2" t="s">
        <v>175</v>
      </c>
    </row>
    <row r="2" spans="2:29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90"/>
      <c r="R2" s="4"/>
      <c r="S2" s="90" t="s">
        <v>104</v>
      </c>
      <c r="T2" s="90"/>
      <c r="U2" s="90"/>
      <c r="V2" s="90"/>
      <c r="W2" s="90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3" t="s">
        <v>163</v>
      </c>
      <c r="C4" s="93"/>
      <c r="D4" s="93"/>
      <c r="E4" s="93"/>
      <c r="F4" s="93"/>
      <c r="G4" s="94"/>
      <c r="H4" s="76" t="s">
        <v>19</v>
      </c>
      <c r="I4" s="77"/>
      <c r="J4" s="77"/>
      <c r="K4" s="89"/>
      <c r="L4" s="76" t="s">
        <v>123</v>
      </c>
      <c r="M4" s="77"/>
      <c r="N4" s="77"/>
      <c r="O4" s="77"/>
      <c r="P4" s="77"/>
      <c r="Q4" s="12"/>
      <c r="R4" s="140" t="s">
        <v>124</v>
      </c>
      <c r="S4" s="140"/>
      <c r="T4" s="140"/>
      <c r="U4" s="140"/>
      <c r="V4" s="140"/>
      <c r="W4" s="64"/>
      <c r="X4" s="121" t="s">
        <v>126</v>
      </c>
      <c r="Y4" s="122"/>
      <c r="Z4" s="122"/>
      <c r="AA4" s="122"/>
      <c r="AB4" s="122"/>
      <c r="AC4" s="122"/>
    </row>
    <row r="5" spans="1:29" ht="12" customHeight="1">
      <c r="A5" s="2"/>
      <c r="B5" s="95"/>
      <c r="C5" s="95"/>
      <c r="D5" s="95"/>
      <c r="E5" s="95"/>
      <c r="F5" s="95"/>
      <c r="G5" s="96"/>
      <c r="H5" s="100" t="s">
        <v>1</v>
      </c>
      <c r="I5" s="83" t="s">
        <v>20</v>
      </c>
      <c r="J5" s="83" t="s">
        <v>21</v>
      </c>
      <c r="K5" s="81" t="s">
        <v>22</v>
      </c>
      <c r="L5" s="81" t="s">
        <v>1</v>
      </c>
      <c r="M5" s="81" t="s">
        <v>116</v>
      </c>
      <c r="N5" s="81" t="s">
        <v>117</v>
      </c>
      <c r="O5" s="83" t="s">
        <v>23</v>
      </c>
      <c r="P5" s="139" t="s">
        <v>118</v>
      </c>
      <c r="Q5" s="12"/>
      <c r="R5" s="136" t="s">
        <v>119</v>
      </c>
      <c r="S5" s="131" t="s">
        <v>120</v>
      </c>
      <c r="T5" s="85" t="s">
        <v>121</v>
      </c>
      <c r="U5" s="133" t="s">
        <v>122</v>
      </c>
      <c r="V5" s="85" t="s">
        <v>167</v>
      </c>
      <c r="W5" s="85" t="s">
        <v>4</v>
      </c>
      <c r="X5" s="123"/>
      <c r="Y5" s="124"/>
      <c r="Z5" s="124"/>
      <c r="AA5" s="124"/>
      <c r="AB5" s="124"/>
      <c r="AC5" s="124"/>
    </row>
    <row r="6" spans="1:29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81"/>
      <c r="L6" s="81"/>
      <c r="M6" s="81"/>
      <c r="N6" s="81"/>
      <c r="O6" s="83"/>
      <c r="P6" s="87"/>
      <c r="Q6" s="12"/>
      <c r="R6" s="137"/>
      <c r="S6" s="131"/>
      <c r="T6" s="81"/>
      <c r="U6" s="134"/>
      <c r="V6" s="81"/>
      <c r="W6" s="81"/>
      <c r="X6" s="123"/>
      <c r="Y6" s="124"/>
      <c r="Z6" s="124"/>
      <c r="AA6" s="124"/>
      <c r="AB6" s="124"/>
      <c r="AC6" s="124"/>
    </row>
    <row r="7" spans="1:29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82"/>
      <c r="L7" s="82"/>
      <c r="M7" s="82"/>
      <c r="N7" s="82"/>
      <c r="O7" s="84"/>
      <c r="P7" s="88"/>
      <c r="Q7" s="12"/>
      <c r="R7" s="138"/>
      <c r="S7" s="132"/>
      <c r="T7" s="82"/>
      <c r="U7" s="135"/>
      <c r="V7" s="82"/>
      <c r="W7" s="82"/>
      <c r="X7" s="125"/>
      <c r="Y7" s="126"/>
      <c r="Z7" s="126"/>
      <c r="AA7" s="126"/>
      <c r="AB7" s="126"/>
      <c r="AC7" s="126"/>
    </row>
    <row r="8" spans="2:29" s="14" customFormat="1" ht="12.75" customHeight="1">
      <c r="B8" s="91" t="s">
        <v>65</v>
      </c>
      <c r="C8" s="91"/>
      <c r="D8" s="91"/>
      <c r="E8" s="91"/>
      <c r="F8" s="91"/>
      <c r="G8" s="92"/>
      <c r="H8" s="18">
        <f>SUM(I8:K8)</f>
        <v>72</v>
      </c>
      <c r="I8" s="58">
        <v>11</v>
      </c>
      <c r="J8" s="58">
        <v>61</v>
      </c>
      <c r="K8" s="58">
        <v>0</v>
      </c>
      <c r="L8" s="18">
        <f>SUM(M8:P8,R8:W8)</f>
        <v>31262</v>
      </c>
      <c r="M8" s="58">
        <v>31</v>
      </c>
      <c r="N8" s="58">
        <v>1</v>
      </c>
      <c r="O8" s="58">
        <v>3</v>
      </c>
      <c r="P8" s="65">
        <v>39</v>
      </c>
      <c r="Q8" s="20"/>
      <c r="R8" s="66">
        <v>120</v>
      </c>
      <c r="S8" s="66">
        <v>339</v>
      </c>
      <c r="T8" s="66">
        <v>51</v>
      </c>
      <c r="U8" s="66">
        <v>19</v>
      </c>
      <c r="V8" s="66">
        <v>367</v>
      </c>
      <c r="W8" s="66">
        <v>30292</v>
      </c>
      <c r="X8" s="114" t="s">
        <v>65</v>
      </c>
      <c r="Y8" s="105"/>
      <c r="Z8" s="105"/>
      <c r="AA8" s="105"/>
      <c r="AB8" s="105"/>
      <c r="AC8" s="105"/>
    </row>
    <row r="9" spans="1:29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26">
        <f aca="true" t="shared" si="0" ref="H9:H63">SUM(I9:K9)</f>
        <v>46</v>
      </c>
      <c r="I9" s="59">
        <v>1</v>
      </c>
      <c r="J9" s="59">
        <v>45</v>
      </c>
      <c r="K9" s="59">
        <v>0</v>
      </c>
      <c r="L9" s="26">
        <f aca="true" t="shared" si="1" ref="L9:L63">SUM(M9:P9,R9:W9)</f>
        <v>990</v>
      </c>
      <c r="M9" s="59">
        <v>10</v>
      </c>
      <c r="N9" s="59">
        <v>0</v>
      </c>
      <c r="O9" s="59">
        <v>0</v>
      </c>
      <c r="P9" s="19">
        <v>2</v>
      </c>
      <c r="Q9" s="20"/>
      <c r="R9" s="67">
        <v>61</v>
      </c>
      <c r="S9" s="67">
        <v>4</v>
      </c>
      <c r="T9" s="67">
        <v>12</v>
      </c>
      <c r="U9" s="67">
        <v>4</v>
      </c>
      <c r="V9" s="67">
        <v>30</v>
      </c>
      <c r="W9" s="67">
        <v>867</v>
      </c>
      <c r="X9" s="22"/>
      <c r="Y9" s="105" t="s">
        <v>66</v>
      </c>
      <c r="Z9" s="105"/>
      <c r="AA9" s="105"/>
      <c r="AB9" s="105"/>
      <c r="AC9" s="105"/>
    </row>
    <row r="10" spans="1:29" ht="12.75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5</v>
      </c>
      <c r="I10" s="60">
        <v>0</v>
      </c>
      <c r="J10" s="60">
        <v>5</v>
      </c>
      <c r="K10" s="60">
        <v>0</v>
      </c>
      <c r="L10" s="72">
        <f t="shared" si="1"/>
        <v>200</v>
      </c>
      <c r="M10" s="60">
        <v>0</v>
      </c>
      <c r="N10" s="60">
        <v>0</v>
      </c>
      <c r="O10" s="60">
        <v>0</v>
      </c>
      <c r="P10" s="30">
        <v>0</v>
      </c>
      <c r="Q10" s="31"/>
      <c r="R10" s="68">
        <v>48</v>
      </c>
      <c r="S10" s="68">
        <v>0</v>
      </c>
      <c r="T10" s="68">
        <v>1</v>
      </c>
      <c r="U10" s="68">
        <v>0</v>
      </c>
      <c r="V10" s="68">
        <v>14</v>
      </c>
      <c r="W10" s="68">
        <v>137</v>
      </c>
      <c r="X10" s="32"/>
      <c r="Y10" s="28"/>
      <c r="Z10" s="107" t="s">
        <v>67</v>
      </c>
      <c r="AA10" s="107"/>
      <c r="AB10" s="107"/>
      <c r="AC10" s="107"/>
    </row>
    <row r="11" spans="1:29" ht="12.75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5</v>
      </c>
      <c r="I11" s="61">
        <v>0</v>
      </c>
      <c r="J11" s="61">
        <v>5</v>
      </c>
      <c r="K11" s="61">
        <v>0</v>
      </c>
      <c r="L11" s="72">
        <f t="shared" si="1"/>
        <v>182</v>
      </c>
      <c r="M11" s="61">
        <v>0</v>
      </c>
      <c r="N11" s="61">
        <v>0</v>
      </c>
      <c r="O11" s="61">
        <v>0</v>
      </c>
      <c r="P11" s="34">
        <v>0</v>
      </c>
      <c r="Q11" s="31"/>
      <c r="R11" s="69">
        <v>44</v>
      </c>
      <c r="S11" s="69">
        <v>0</v>
      </c>
      <c r="T11" s="69">
        <v>1</v>
      </c>
      <c r="U11" s="69">
        <v>0</v>
      </c>
      <c r="V11" s="69">
        <v>14</v>
      </c>
      <c r="W11" s="69">
        <v>123</v>
      </c>
      <c r="X11" s="32"/>
      <c r="Y11" s="28"/>
      <c r="Z11" s="28"/>
      <c r="AA11" s="107" t="s">
        <v>26</v>
      </c>
      <c r="AB11" s="107"/>
      <c r="AC11" s="107"/>
    </row>
    <row r="12" spans="1:29" ht="12.75" customHeight="1">
      <c r="A12" s="2"/>
      <c r="B12" s="28"/>
      <c r="C12" s="28"/>
      <c r="D12" s="28"/>
      <c r="E12" s="107" t="s">
        <v>113</v>
      </c>
      <c r="F12" s="107"/>
      <c r="G12" s="108"/>
      <c r="H12" s="72">
        <f t="shared" si="0"/>
        <v>0</v>
      </c>
      <c r="I12" s="61">
        <v>0</v>
      </c>
      <c r="J12" s="61">
        <v>0</v>
      </c>
      <c r="K12" s="61">
        <v>0</v>
      </c>
      <c r="L12" s="72">
        <f t="shared" si="1"/>
        <v>3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3</v>
      </c>
      <c r="X12" s="32"/>
      <c r="Y12" s="28"/>
      <c r="Z12" s="28"/>
      <c r="AA12" s="107" t="s">
        <v>113</v>
      </c>
      <c r="AB12" s="107"/>
      <c r="AC12" s="107"/>
    </row>
    <row r="13" spans="1:29" ht="12.75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61">
        <v>0</v>
      </c>
      <c r="J13" s="61">
        <v>0</v>
      </c>
      <c r="K13" s="61">
        <v>0</v>
      </c>
      <c r="L13" s="72">
        <f t="shared" si="1"/>
        <v>3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1</v>
      </c>
      <c r="S13" s="69">
        <v>0</v>
      </c>
      <c r="T13" s="69">
        <v>0</v>
      </c>
      <c r="U13" s="69">
        <v>0</v>
      </c>
      <c r="V13" s="69">
        <v>0</v>
      </c>
      <c r="W13" s="69">
        <v>2</v>
      </c>
      <c r="X13" s="32"/>
      <c r="Y13" s="28"/>
      <c r="Z13" s="28"/>
      <c r="AA13" s="107" t="s">
        <v>27</v>
      </c>
      <c r="AB13" s="107"/>
      <c r="AC13" s="107"/>
    </row>
    <row r="14" spans="1:29" ht="12.75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61">
        <v>0</v>
      </c>
      <c r="J14" s="61">
        <v>0</v>
      </c>
      <c r="K14" s="61">
        <v>0</v>
      </c>
      <c r="L14" s="72">
        <f t="shared" si="1"/>
        <v>12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3</v>
      </c>
      <c r="S14" s="69">
        <v>0</v>
      </c>
      <c r="T14" s="69">
        <v>0</v>
      </c>
      <c r="U14" s="69">
        <v>0</v>
      </c>
      <c r="V14" s="69">
        <v>0</v>
      </c>
      <c r="W14" s="69">
        <v>9</v>
      </c>
      <c r="X14" s="32"/>
      <c r="Y14" s="28"/>
      <c r="Z14" s="28"/>
      <c r="AA14" s="107" t="s">
        <v>28</v>
      </c>
      <c r="AB14" s="107"/>
      <c r="AC14" s="107"/>
    </row>
    <row r="15" spans="1:29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1</v>
      </c>
      <c r="I15" s="60">
        <v>0</v>
      </c>
      <c r="J15" s="60">
        <v>1</v>
      </c>
      <c r="K15" s="60">
        <v>0</v>
      </c>
      <c r="L15" s="72">
        <f t="shared" si="1"/>
        <v>179</v>
      </c>
      <c r="M15" s="60">
        <v>10</v>
      </c>
      <c r="N15" s="60">
        <v>0</v>
      </c>
      <c r="O15" s="60">
        <v>0</v>
      </c>
      <c r="P15" s="30">
        <v>2</v>
      </c>
      <c r="Q15" s="31"/>
      <c r="R15" s="68">
        <v>7</v>
      </c>
      <c r="S15" s="68">
        <v>3</v>
      </c>
      <c r="T15" s="68">
        <v>9</v>
      </c>
      <c r="U15" s="68">
        <v>4</v>
      </c>
      <c r="V15" s="68">
        <v>16</v>
      </c>
      <c r="W15" s="68">
        <v>128</v>
      </c>
      <c r="X15" s="32"/>
      <c r="Y15" s="28"/>
      <c r="Z15" s="107" t="s">
        <v>69</v>
      </c>
      <c r="AA15" s="107"/>
      <c r="AB15" s="107"/>
      <c r="AC15" s="107"/>
    </row>
    <row r="16" spans="1:29" ht="12.75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61">
        <v>0</v>
      </c>
      <c r="J16" s="61">
        <v>0</v>
      </c>
      <c r="K16" s="61">
        <v>0</v>
      </c>
      <c r="L16" s="72">
        <f t="shared" si="1"/>
        <v>8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2</v>
      </c>
      <c r="S16" s="69">
        <v>0</v>
      </c>
      <c r="T16" s="69">
        <v>0</v>
      </c>
      <c r="U16" s="69">
        <v>0</v>
      </c>
      <c r="V16" s="69">
        <v>1</v>
      </c>
      <c r="W16" s="69">
        <v>5</v>
      </c>
      <c r="X16" s="32"/>
      <c r="Y16" s="28"/>
      <c r="Z16" s="28"/>
      <c r="AA16" s="107" t="s">
        <v>29</v>
      </c>
      <c r="AB16" s="107"/>
      <c r="AC16" s="107"/>
    </row>
    <row r="17" spans="1:29" ht="12.75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61">
        <v>0</v>
      </c>
      <c r="J17" s="61">
        <v>0</v>
      </c>
      <c r="K17" s="61">
        <v>0</v>
      </c>
      <c r="L17" s="72">
        <f t="shared" si="1"/>
        <v>74</v>
      </c>
      <c r="M17" s="61">
        <v>6</v>
      </c>
      <c r="N17" s="61">
        <v>0</v>
      </c>
      <c r="O17" s="61">
        <v>0</v>
      </c>
      <c r="P17" s="34">
        <v>1</v>
      </c>
      <c r="Q17" s="31"/>
      <c r="R17" s="69">
        <v>0</v>
      </c>
      <c r="S17" s="69">
        <v>1</v>
      </c>
      <c r="T17" s="69">
        <v>1</v>
      </c>
      <c r="U17" s="69">
        <v>0</v>
      </c>
      <c r="V17" s="69">
        <v>10</v>
      </c>
      <c r="W17" s="69">
        <v>55</v>
      </c>
      <c r="X17" s="32"/>
      <c r="Y17" s="28"/>
      <c r="Z17" s="28"/>
      <c r="AA17" s="107" t="s">
        <v>30</v>
      </c>
      <c r="AB17" s="107"/>
      <c r="AC17" s="107"/>
    </row>
    <row r="18" spans="1:29" ht="12.75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61">
        <v>0</v>
      </c>
      <c r="J18" s="61">
        <v>0</v>
      </c>
      <c r="K18" s="61">
        <v>0</v>
      </c>
      <c r="L18" s="72">
        <f t="shared" si="1"/>
        <v>3</v>
      </c>
      <c r="M18" s="61">
        <v>0</v>
      </c>
      <c r="N18" s="61">
        <v>0</v>
      </c>
      <c r="O18" s="61">
        <v>0</v>
      </c>
      <c r="P18" s="34">
        <v>0</v>
      </c>
      <c r="Q18" s="31"/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3</v>
      </c>
      <c r="X18" s="32"/>
      <c r="Y18" s="28"/>
      <c r="Z18" s="28"/>
      <c r="AA18" s="107" t="s">
        <v>182</v>
      </c>
      <c r="AB18" s="107"/>
      <c r="AC18" s="107"/>
    </row>
    <row r="19" spans="1:29" ht="12.75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1</v>
      </c>
      <c r="I19" s="61">
        <v>0</v>
      </c>
      <c r="J19" s="61">
        <v>1</v>
      </c>
      <c r="K19" s="61">
        <v>0</v>
      </c>
      <c r="L19" s="72">
        <f t="shared" si="1"/>
        <v>94</v>
      </c>
      <c r="M19" s="61">
        <v>4</v>
      </c>
      <c r="N19" s="61">
        <v>0</v>
      </c>
      <c r="O19" s="61">
        <v>0</v>
      </c>
      <c r="P19" s="34">
        <v>1</v>
      </c>
      <c r="Q19" s="31"/>
      <c r="R19" s="69">
        <v>5</v>
      </c>
      <c r="S19" s="69">
        <v>2</v>
      </c>
      <c r="T19" s="69">
        <v>8</v>
      </c>
      <c r="U19" s="69">
        <v>4</v>
      </c>
      <c r="V19" s="69">
        <v>5</v>
      </c>
      <c r="W19" s="69">
        <v>65</v>
      </c>
      <c r="X19" s="32"/>
      <c r="Y19" s="28"/>
      <c r="Z19" s="28"/>
      <c r="AA19" s="107" t="s">
        <v>31</v>
      </c>
      <c r="AB19" s="107"/>
      <c r="AC19" s="107"/>
    </row>
    <row r="20" spans="1:29" ht="12.75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40</v>
      </c>
      <c r="I20" s="61">
        <v>1</v>
      </c>
      <c r="J20" s="61">
        <v>39</v>
      </c>
      <c r="K20" s="61">
        <v>0</v>
      </c>
      <c r="L20" s="72">
        <f t="shared" si="1"/>
        <v>555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1</v>
      </c>
      <c r="T20" s="69">
        <v>0</v>
      </c>
      <c r="U20" s="69">
        <v>0</v>
      </c>
      <c r="V20" s="69">
        <v>0</v>
      </c>
      <c r="W20" s="69">
        <v>554</v>
      </c>
      <c r="X20" s="32"/>
      <c r="Y20" s="28"/>
      <c r="Z20" s="107" t="s">
        <v>70</v>
      </c>
      <c r="AA20" s="107"/>
      <c r="AB20" s="107"/>
      <c r="AC20" s="107"/>
    </row>
    <row r="21" spans="1:29" ht="12.75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61">
        <v>0</v>
      </c>
      <c r="J21" s="61">
        <v>0</v>
      </c>
      <c r="K21" s="61">
        <v>0</v>
      </c>
      <c r="L21" s="72">
        <f t="shared" si="1"/>
        <v>56</v>
      </c>
      <c r="M21" s="61">
        <v>0</v>
      </c>
      <c r="N21" s="61">
        <v>0</v>
      </c>
      <c r="O21" s="61">
        <v>0</v>
      </c>
      <c r="P21" s="34">
        <v>0</v>
      </c>
      <c r="Q21" s="31"/>
      <c r="R21" s="69">
        <v>6</v>
      </c>
      <c r="S21" s="69">
        <v>0</v>
      </c>
      <c r="T21" s="69">
        <v>2</v>
      </c>
      <c r="U21" s="69">
        <v>0</v>
      </c>
      <c r="V21" s="69">
        <v>0</v>
      </c>
      <c r="W21" s="69">
        <v>48</v>
      </c>
      <c r="X21" s="32"/>
      <c r="Y21" s="28"/>
      <c r="Z21" s="107" t="s">
        <v>183</v>
      </c>
      <c r="AA21" s="107"/>
      <c r="AB21" s="107"/>
      <c r="AC21" s="107"/>
    </row>
    <row r="22" spans="1:29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11</v>
      </c>
      <c r="I22" s="59">
        <v>4</v>
      </c>
      <c r="J22" s="59">
        <v>7</v>
      </c>
      <c r="K22" s="59">
        <v>0</v>
      </c>
      <c r="L22" s="26">
        <f t="shared" si="1"/>
        <v>4306</v>
      </c>
      <c r="M22" s="59">
        <v>14</v>
      </c>
      <c r="N22" s="59">
        <v>1</v>
      </c>
      <c r="O22" s="59">
        <v>0</v>
      </c>
      <c r="P22" s="19">
        <v>29</v>
      </c>
      <c r="Q22" s="20"/>
      <c r="R22" s="67">
        <v>26</v>
      </c>
      <c r="S22" s="67">
        <v>26</v>
      </c>
      <c r="T22" s="67">
        <v>9</v>
      </c>
      <c r="U22" s="67">
        <v>13</v>
      </c>
      <c r="V22" s="67">
        <v>192</v>
      </c>
      <c r="W22" s="67">
        <v>3996</v>
      </c>
      <c r="X22" s="22"/>
      <c r="Y22" s="105" t="s">
        <v>71</v>
      </c>
      <c r="Z22" s="105"/>
      <c r="AA22" s="105"/>
      <c r="AB22" s="105"/>
      <c r="AC22" s="105"/>
    </row>
    <row r="23" spans="1:29" ht="12.75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61">
        <v>0</v>
      </c>
      <c r="J23" s="61">
        <v>0</v>
      </c>
      <c r="K23" s="61">
        <v>0</v>
      </c>
      <c r="L23" s="72">
        <f t="shared" si="1"/>
        <v>2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1</v>
      </c>
      <c r="W23" s="69">
        <v>1</v>
      </c>
      <c r="X23" s="32"/>
      <c r="Y23" s="28"/>
      <c r="Z23" s="107" t="s">
        <v>32</v>
      </c>
      <c r="AA23" s="107"/>
      <c r="AB23" s="107"/>
      <c r="AC23" s="107"/>
    </row>
    <row r="24" spans="1:29" ht="12.75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2</v>
      </c>
      <c r="I24" s="61">
        <v>2</v>
      </c>
      <c r="J24" s="61">
        <v>0</v>
      </c>
      <c r="K24" s="61">
        <v>0</v>
      </c>
      <c r="L24" s="72">
        <f t="shared" si="1"/>
        <v>1200</v>
      </c>
      <c r="M24" s="61">
        <v>3</v>
      </c>
      <c r="N24" s="61">
        <v>0</v>
      </c>
      <c r="O24" s="61">
        <v>0</v>
      </c>
      <c r="P24" s="34">
        <v>18</v>
      </c>
      <c r="Q24" s="31"/>
      <c r="R24" s="69">
        <v>12</v>
      </c>
      <c r="S24" s="69">
        <v>6</v>
      </c>
      <c r="T24" s="69">
        <v>5</v>
      </c>
      <c r="U24" s="69">
        <v>4</v>
      </c>
      <c r="V24" s="69">
        <v>28</v>
      </c>
      <c r="W24" s="69">
        <v>1124</v>
      </c>
      <c r="X24" s="32"/>
      <c r="Y24" s="28"/>
      <c r="Z24" s="107" t="s">
        <v>33</v>
      </c>
      <c r="AA24" s="107"/>
      <c r="AB24" s="107"/>
      <c r="AC24" s="107"/>
    </row>
    <row r="25" spans="1:29" ht="12.75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5</v>
      </c>
      <c r="I25" s="61">
        <v>2</v>
      </c>
      <c r="J25" s="61">
        <v>3</v>
      </c>
      <c r="K25" s="61">
        <v>0</v>
      </c>
      <c r="L25" s="72">
        <f t="shared" si="1"/>
        <v>2174</v>
      </c>
      <c r="M25" s="61">
        <v>5</v>
      </c>
      <c r="N25" s="61">
        <v>0</v>
      </c>
      <c r="O25" s="61">
        <v>0</v>
      </c>
      <c r="P25" s="34">
        <v>9</v>
      </c>
      <c r="Q25" s="31"/>
      <c r="R25" s="69">
        <v>13</v>
      </c>
      <c r="S25" s="69">
        <v>19</v>
      </c>
      <c r="T25" s="69">
        <v>4</v>
      </c>
      <c r="U25" s="69">
        <v>6</v>
      </c>
      <c r="V25" s="69">
        <v>137</v>
      </c>
      <c r="W25" s="69">
        <v>1981</v>
      </c>
      <c r="X25" s="32"/>
      <c r="Y25" s="28"/>
      <c r="Z25" s="107" t="s">
        <v>34</v>
      </c>
      <c r="AA25" s="107"/>
      <c r="AB25" s="107"/>
      <c r="AC25" s="107"/>
    </row>
    <row r="26" spans="1:29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61">
        <v>0</v>
      </c>
      <c r="J26" s="61">
        <v>0</v>
      </c>
      <c r="K26" s="61">
        <v>0</v>
      </c>
      <c r="L26" s="72">
        <f t="shared" si="1"/>
        <v>13</v>
      </c>
      <c r="M26" s="61">
        <v>0</v>
      </c>
      <c r="N26" s="61">
        <v>0</v>
      </c>
      <c r="O26" s="61">
        <v>0</v>
      </c>
      <c r="P26" s="34">
        <v>0</v>
      </c>
      <c r="Q26" s="31"/>
      <c r="R26" s="69">
        <v>1</v>
      </c>
      <c r="S26" s="69">
        <v>0</v>
      </c>
      <c r="T26" s="69">
        <v>0</v>
      </c>
      <c r="U26" s="69">
        <v>0</v>
      </c>
      <c r="V26" s="69">
        <v>2</v>
      </c>
      <c r="W26" s="69">
        <v>10</v>
      </c>
      <c r="X26" s="32"/>
      <c r="Y26" s="28"/>
      <c r="Z26" s="28"/>
      <c r="AA26" s="109" t="s">
        <v>35</v>
      </c>
      <c r="AB26" s="109"/>
      <c r="AC26" s="28" t="s">
        <v>36</v>
      </c>
    </row>
    <row r="27" spans="1:29" ht="12.75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4</v>
      </c>
      <c r="I27" s="61">
        <v>0</v>
      </c>
      <c r="J27" s="61">
        <v>4</v>
      </c>
      <c r="K27" s="61">
        <v>0</v>
      </c>
      <c r="L27" s="72">
        <f t="shared" si="1"/>
        <v>764</v>
      </c>
      <c r="M27" s="61">
        <v>4</v>
      </c>
      <c r="N27" s="61">
        <v>1</v>
      </c>
      <c r="O27" s="61">
        <v>0</v>
      </c>
      <c r="P27" s="34">
        <v>2</v>
      </c>
      <c r="Q27" s="31"/>
      <c r="R27" s="69">
        <v>0</v>
      </c>
      <c r="S27" s="69">
        <v>1</v>
      </c>
      <c r="T27" s="69">
        <v>0</v>
      </c>
      <c r="U27" s="69">
        <v>3</v>
      </c>
      <c r="V27" s="69">
        <v>20</v>
      </c>
      <c r="W27" s="69">
        <v>733</v>
      </c>
      <c r="X27" s="32"/>
      <c r="Y27" s="28"/>
      <c r="Z27" s="107" t="s">
        <v>37</v>
      </c>
      <c r="AA27" s="107"/>
      <c r="AB27" s="107"/>
      <c r="AC27" s="107"/>
    </row>
    <row r="28" spans="1:29" ht="12.75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0</v>
      </c>
      <c r="I28" s="61">
        <v>0</v>
      </c>
      <c r="J28" s="61">
        <v>0</v>
      </c>
      <c r="K28" s="61">
        <v>0</v>
      </c>
      <c r="L28" s="72">
        <f t="shared" si="1"/>
        <v>166</v>
      </c>
      <c r="M28" s="61">
        <v>2</v>
      </c>
      <c r="N28" s="61">
        <v>0</v>
      </c>
      <c r="O28" s="61">
        <v>0</v>
      </c>
      <c r="P28" s="34">
        <v>0</v>
      </c>
      <c r="Q28" s="31"/>
      <c r="R28" s="69">
        <v>1</v>
      </c>
      <c r="S28" s="69">
        <v>0</v>
      </c>
      <c r="T28" s="69">
        <v>0</v>
      </c>
      <c r="U28" s="69">
        <v>0</v>
      </c>
      <c r="V28" s="69">
        <v>6</v>
      </c>
      <c r="W28" s="69">
        <v>157</v>
      </c>
      <c r="X28" s="32"/>
      <c r="Y28" s="28"/>
      <c r="Z28" s="107" t="s">
        <v>38</v>
      </c>
      <c r="AA28" s="107"/>
      <c r="AB28" s="107"/>
      <c r="AC28" s="107"/>
    </row>
    <row r="29" spans="1:29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13757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10</v>
      </c>
      <c r="S29" s="67">
        <v>1</v>
      </c>
      <c r="T29" s="67">
        <v>17</v>
      </c>
      <c r="U29" s="67">
        <v>0</v>
      </c>
      <c r="V29" s="67">
        <v>58</v>
      </c>
      <c r="W29" s="67">
        <v>13671</v>
      </c>
      <c r="X29" s="22"/>
      <c r="Y29" s="105" t="s">
        <v>39</v>
      </c>
      <c r="Z29" s="105"/>
      <c r="AA29" s="105"/>
      <c r="AB29" s="105"/>
      <c r="AC29" s="105"/>
    </row>
    <row r="30" spans="1:29" ht="12.75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61">
        <v>0</v>
      </c>
      <c r="J30" s="61">
        <v>0</v>
      </c>
      <c r="K30" s="61">
        <v>0</v>
      </c>
      <c r="L30" s="72">
        <f t="shared" si="1"/>
        <v>3237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3</v>
      </c>
      <c r="S30" s="69">
        <v>1</v>
      </c>
      <c r="T30" s="69">
        <v>7</v>
      </c>
      <c r="U30" s="69">
        <v>0</v>
      </c>
      <c r="V30" s="69">
        <v>46</v>
      </c>
      <c r="W30" s="69">
        <v>3180</v>
      </c>
      <c r="X30" s="32"/>
      <c r="Y30" s="28"/>
      <c r="Z30" s="107" t="s">
        <v>40</v>
      </c>
      <c r="AA30" s="107"/>
      <c r="AB30" s="107"/>
      <c r="AC30" s="107"/>
    </row>
    <row r="31" spans="1:29" ht="12.75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61">
        <v>0</v>
      </c>
      <c r="J31" s="61">
        <v>0</v>
      </c>
      <c r="K31" s="61">
        <v>0</v>
      </c>
      <c r="L31" s="72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7" t="s">
        <v>41</v>
      </c>
      <c r="AA31" s="107"/>
      <c r="AB31" s="107"/>
      <c r="AC31" s="107"/>
    </row>
    <row r="32" spans="1:29" ht="12.75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61">
        <v>0</v>
      </c>
      <c r="J32" s="61">
        <v>0</v>
      </c>
      <c r="K32" s="61">
        <v>0</v>
      </c>
      <c r="L32" s="72">
        <f t="shared" si="1"/>
        <v>10520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7</v>
      </c>
      <c r="S32" s="69">
        <v>0</v>
      </c>
      <c r="T32" s="69">
        <v>10</v>
      </c>
      <c r="U32" s="69">
        <v>0</v>
      </c>
      <c r="V32" s="69">
        <v>12</v>
      </c>
      <c r="W32" s="69">
        <v>10491</v>
      </c>
      <c r="X32" s="32"/>
      <c r="Y32" s="28"/>
      <c r="Z32" s="107" t="s">
        <v>42</v>
      </c>
      <c r="AA32" s="107"/>
      <c r="AB32" s="107"/>
      <c r="AC32" s="107"/>
    </row>
    <row r="33" spans="2:29" s="14" customFormat="1" ht="12.75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6796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6796</v>
      </c>
      <c r="X33" s="22"/>
      <c r="Y33" s="105" t="s">
        <v>43</v>
      </c>
      <c r="Z33" s="105"/>
      <c r="AA33" s="105"/>
      <c r="AB33" s="105"/>
      <c r="AC33" s="105"/>
    </row>
    <row r="34" spans="1:29" ht="12.75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61">
        <v>0</v>
      </c>
      <c r="J34" s="61">
        <v>0</v>
      </c>
      <c r="K34" s="61">
        <v>0</v>
      </c>
      <c r="L34" s="72">
        <f t="shared" si="1"/>
        <v>5687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5687</v>
      </c>
      <c r="X34" s="32"/>
      <c r="Y34" s="28"/>
      <c r="Z34" s="107" t="s">
        <v>44</v>
      </c>
      <c r="AA34" s="107"/>
      <c r="AB34" s="107"/>
      <c r="AC34" s="107"/>
    </row>
    <row r="35" spans="1:29" ht="12.75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60">
        <v>0</v>
      </c>
      <c r="J35" s="60">
        <v>0</v>
      </c>
      <c r="K35" s="60">
        <v>0</v>
      </c>
      <c r="L35" s="72">
        <f t="shared" si="1"/>
        <v>97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97</v>
      </c>
      <c r="X35" s="32"/>
      <c r="Y35" s="28"/>
      <c r="Z35" s="107" t="s">
        <v>45</v>
      </c>
      <c r="AA35" s="107"/>
      <c r="AB35" s="107"/>
      <c r="AC35" s="107"/>
    </row>
    <row r="36" spans="1:29" ht="12.75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61">
        <v>0</v>
      </c>
      <c r="J36" s="61">
        <v>0</v>
      </c>
      <c r="K36" s="61">
        <v>0</v>
      </c>
      <c r="L36" s="72">
        <f t="shared" si="1"/>
        <v>24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24</v>
      </c>
      <c r="X36" s="32"/>
      <c r="Y36" s="28"/>
      <c r="Z36" s="28"/>
      <c r="AA36" s="107" t="s">
        <v>45</v>
      </c>
      <c r="AB36" s="107"/>
      <c r="AC36" s="107"/>
    </row>
    <row r="37" spans="1:29" ht="12.75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61">
        <v>0</v>
      </c>
      <c r="J37" s="61">
        <v>0</v>
      </c>
      <c r="K37" s="61">
        <v>0</v>
      </c>
      <c r="L37" s="72">
        <f t="shared" si="1"/>
        <v>73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73</v>
      </c>
      <c r="X37" s="32"/>
      <c r="Y37" s="28"/>
      <c r="Z37" s="28"/>
      <c r="AA37" s="107" t="s">
        <v>46</v>
      </c>
      <c r="AB37" s="107"/>
      <c r="AC37" s="107"/>
    </row>
    <row r="38" spans="1:29" ht="12.75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60">
        <f>SUM(I39:I43)</f>
        <v>0</v>
      </c>
      <c r="J38" s="60">
        <f>SUM(J39:J43)</f>
        <v>0</v>
      </c>
      <c r="K38" s="60">
        <f>SUM(K39:K43)</f>
        <v>0</v>
      </c>
      <c r="L38" s="72">
        <f t="shared" si="1"/>
        <v>1001</v>
      </c>
      <c r="M38" s="60">
        <f>SUM(M39:M43)</f>
        <v>0</v>
      </c>
      <c r="N38" s="60">
        <f>SUM(N39:N43)</f>
        <v>0</v>
      </c>
      <c r="O38" s="60">
        <f>SUM(O39:O43)</f>
        <v>0</v>
      </c>
      <c r="P38" s="30">
        <f>SUM(P39:P43)</f>
        <v>0</v>
      </c>
      <c r="Q38" s="31"/>
      <c r="R38" s="68">
        <f aca="true" t="shared" si="2" ref="R38:W38">SUM(R39:R43)</f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0</v>
      </c>
      <c r="W38" s="68">
        <f t="shared" si="2"/>
        <v>1001</v>
      </c>
      <c r="X38" s="32"/>
      <c r="Y38" s="28"/>
      <c r="Z38" s="107" t="s">
        <v>47</v>
      </c>
      <c r="AA38" s="107"/>
      <c r="AB38" s="107"/>
      <c r="AC38" s="107"/>
    </row>
    <row r="39" spans="1:29" ht="12.75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61">
        <v>0</v>
      </c>
      <c r="J39" s="61">
        <v>0</v>
      </c>
      <c r="K39" s="61">
        <v>0</v>
      </c>
      <c r="L39" s="72">
        <f t="shared" si="1"/>
        <v>65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65</v>
      </c>
      <c r="X39" s="32"/>
      <c r="Y39" s="28"/>
      <c r="Z39" s="28"/>
      <c r="AA39" s="110" t="s">
        <v>48</v>
      </c>
      <c r="AB39" s="110"/>
      <c r="AC39" s="110"/>
    </row>
    <row r="40" spans="1:29" ht="12.75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61">
        <v>0</v>
      </c>
      <c r="J40" s="61">
        <v>0</v>
      </c>
      <c r="K40" s="61">
        <v>0</v>
      </c>
      <c r="L40" s="72">
        <f t="shared" si="1"/>
        <v>567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567</v>
      </c>
      <c r="X40" s="32"/>
      <c r="Y40" s="28"/>
      <c r="Z40" s="28"/>
      <c r="AA40" s="107" t="s">
        <v>49</v>
      </c>
      <c r="AB40" s="107"/>
      <c r="AC40" s="107"/>
    </row>
    <row r="41" spans="1:29" ht="12.75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61">
        <v>0</v>
      </c>
      <c r="J41" s="61">
        <v>0</v>
      </c>
      <c r="K41" s="61">
        <v>0</v>
      </c>
      <c r="L41" s="72">
        <f t="shared" si="1"/>
        <v>325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325</v>
      </c>
      <c r="X41" s="32"/>
      <c r="Y41" s="28"/>
      <c r="Z41" s="28"/>
      <c r="AA41" s="107" t="s">
        <v>165</v>
      </c>
      <c r="AB41" s="107"/>
      <c r="AC41" s="107"/>
    </row>
    <row r="42" spans="1:29" ht="12.75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61">
        <v>0</v>
      </c>
      <c r="J42" s="61">
        <v>0</v>
      </c>
      <c r="K42" s="61">
        <v>0</v>
      </c>
      <c r="L42" s="72">
        <f t="shared" si="1"/>
        <v>34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34</v>
      </c>
      <c r="X42" s="32"/>
      <c r="Y42" s="28"/>
      <c r="Z42" s="28"/>
      <c r="AA42" s="107" t="s">
        <v>50</v>
      </c>
      <c r="AB42" s="107"/>
      <c r="AC42" s="107"/>
    </row>
    <row r="43" spans="1:29" ht="12.75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61">
        <v>0</v>
      </c>
      <c r="J43" s="61">
        <v>0</v>
      </c>
      <c r="K43" s="61">
        <v>0</v>
      </c>
      <c r="L43" s="72">
        <f t="shared" si="1"/>
        <v>10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10</v>
      </c>
      <c r="X43" s="32"/>
      <c r="Y43" s="28"/>
      <c r="Z43" s="28"/>
      <c r="AA43" s="112" t="s">
        <v>72</v>
      </c>
      <c r="AB43" s="112"/>
      <c r="AC43" s="112"/>
    </row>
    <row r="44" spans="1:29" ht="12.75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61">
        <v>0</v>
      </c>
      <c r="J44" s="61">
        <v>0</v>
      </c>
      <c r="K44" s="61">
        <v>0</v>
      </c>
      <c r="L44" s="72">
        <f t="shared" si="1"/>
        <v>1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1</v>
      </c>
      <c r="X44" s="32"/>
      <c r="Y44" s="28"/>
      <c r="Z44" s="107" t="s">
        <v>73</v>
      </c>
      <c r="AA44" s="107"/>
      <c r="AB44" s="107"/>
      <c r="AC44" s="107"/>
    </row>
    <row r="45" spans="1:30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61">
        <v>0</v>
      </c>
      <c r="J45" s="61">
        <v>0</v>
      </c>
      <c r="K45" s="61">
        <v>0</v>
      </c>
      <c r="L45" s="72">
        <f t="shared" si="1"/>
        <v>1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1</v>
      </c>
      <c r="X45" s="32"/>
      <c r="Y45" s="28"/>
      <c r="Z45" s="28"/>
      <c r="AA45" s="109" t="s">
        <v>52</v>
      </c>
      <c r="AB45" s="109"/>
      <c r="AC45" s="28" t="s">
        <v>51</v>
      </c>
      <c r="AD45" s="2"/>
    </row>
    <row r="46" spans="1:30" ht="12.75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61">
        <v>0</v>
      </c>
      <c r="J46" s="61">
        <v>0</v>
      </c>
      <c r="K46" s="61">
        <v>0</v>
      </c>
      <c r="L46" s="72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7" t="s">
        <v>53</v>
      </c>
      <c r="AA46" s="107"/>
      <c r="AB46" s="107"/>
      <c r="AC46" s="107"/>
      <c r="AD46" s="14"/>
    </row>
    <row r="47" spans="1:29" ht="12.75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61">
        <v>0</v>
      </c>
      <c r="J47" s="61">
        <v>0</v>
      </c>
      <c r="K47" s="61">
        <v>0</v>
      </c>
      <c r="L47" s="72">
        <f t="shared" si="1"/>
        <v>10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10</v>
      </c>
      <c r="X47" s="32"/>
      <c r="Y47" s="28"/>
      <c r="Z47" s="107" t="s">
        <v>75</v>
      </c>
      <c r="AA47" s="107"/>
      <c r="AB47" s="107"/>
      <c r="AC47" s="107"/>
    </row>
    <row r="48" spans="1:29" ht="12.75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712</v>
      </c>
      <c r="M48" s="59">
        <v>2</v>
      </c>
      <c r="N48" s="59">
        <v>0</v>
      </c>
      <c r="O48" s="59">
        <v>0</v>
      </c>
      <c r="P48" s="19">
        <v>0</v>
      </c>
      <c r="Q48" s="20"/>
      <c r="R48" s="67">
        <v>0</v>
      </c>
      <c r="S48" s="67">
        <v>1</v>
      </c>
      <c r="T48" s="67">
        <v>2</v>
      </c>
      <c r="U48" s="67">
        <v>0</v>
      </c>
      <c r="V48" s="67">
        <v>0</v>
      </c>
      <c r="W48" s="67">
        <v>707</v>
      </c>
      <c r="X48" s="22"/>
      <c r="Y48" s="105" t="s">
        <v>76</v>
      </c>
      <c r="Z48" s="105"/>
      <c r="AA48" s="105"/>
      <c r="AB48" s="105"/>
      <c r="AC48" s="105"/>
    </row>
    <row r="49" spans="1:29" ht="12.75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60">
        <v>0</v>
      </c>
      <c r="J49" s="60">
        <v>0</v>
      </c>
      <c r="K49" s="60">
        <v>0</v>
      </c>
      <c r="L49" s="72">
        <f t="shared" si="1"/>
        <v>82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82</v>
      </c>
      <c r="X49" s="32"/>
      <c r="Y49" s="28"/>
      <c r="Z49" s="107" t="s">
        <v>77</v>
      </c>
      <c r="AA49" s="107"/>
      <c r="AB49" s="107"/>
      <c r="AC49" s="107"/>
    </row>
    <row r="50" spans="1:30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61">
        <v>0</v>
      </c>
      <c r="J50" s="61">
        <v>0</v>
      </c>
      <c r="K50" s="61">
        <v>0</v>
      </c>
      <c r="L50" s="72">
        <f t="shared" si="1"/>
        <v>55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55</v>
      </c>
      <c r="X50" s="32"/>
      <c r="Y50" s="28"/>
      <c r="Z50" s="28"/>
      <c r="AA50" s="112" t="s">
        <v>78</v>
      </c>
      <c r="AB50" s="107"/>
      <c r="AC50" s="107"/>
      <c r="AD50" s="2"/>
    </row>
    <row r="51" spans="1:30" ht="12.75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61">
        <v>0</v>
      </c>
      <c r="J51" s="61">
        <v>0</v>
      </c>
      <c r="K51" s="61">
        <v>0</v>
      </c>
      <c r="L51" s="72">
        <f t="shared" si="1"/>
        <v>17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17</v>
      </c>
      <c r="X51" s="32"/>
      <c r="Y51" s="28"/>
      <c r="Z51" s="28"/>
      <c r="AA51" s="112" t="s">
        <v>79</v>
      </c>
      <c r="AB51" s="107"/>
      <c r="AC51" s="107"/>
      <c r="AD51" s="14"/>
    </row>
    <row r="52" spans="1:29" ht="12.75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61">
        <v>0</v>
      </c>
      <c r="J52" s="61">
        <v>0</v>
      </c>
      <c r="K52" s="61">
        <v>0</v>
      </c>
      <c r="L52" s="72">
        <f t="shared" si="1"/>
        <v>10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10</v>
      </c>
      <c r="X52" s="32"/>
      <c r="Y52" s="28"/>
      <c r="Z52" s="28"/>
      <c r="AA52" s="112" t="s">
        <v>54</v>
      </c>
      <c r="AB52" s="107"/>
      <c r="AC52" s="107"/>
    </row>
    <row r="53" spans="1:29" ht="12.75" customHeight="1">
      <c r="A53" s="2"/>
      <c r="B53" s="28"/>
      <c r="C53" s="28"/>
      <c r="D53" s="107" t="s">
        <v>114</v>
      </c>
      <c r="E53" s="107"/>
      <c r="F53" s="107"/>
      <c r="G53" s="108"/>
      <c r="H53" s="72">
        <f t="shared" si="0"/>
        <v>0</v>
      </c>
      <c r="I53" s="61">
        <v>0</v>
      </c>
      <c r="J53" s="61">
        <v>0</v>
      </c>
      <c r="K53" s="61">
        <v>0</v>
      </c>
      <c r="L53" s="72">
        <f t="shared" si="1"/>
        <v>630</v>
      </c>
      <c r="M53" s="61">
        <v>2</v>
      </c>
      <c r="N53" s="61">
        <v>0</v>
      </c>
      <c r="O53" s="61">
        <v>0</v>
      </c>
      <c r="P53" s="34">
        <v>0</v>
      </c>
      <c r="Q53" s="31"/>
      <c r="R53" s="69">
        <v>0</v>
      </c>
      <c r="S53" s="69">
        <v>1</v>
      </c>
      <c r="T53" s="69">
        <v>2</v>
      </c>
      <c r="U53" s="69">
        <v>0</v>
      </c>
      <c r="V53" s="69">
        <v>0</v>
      </c>
      <c r="W53" s="69">
        <v>625</v>
      </c>
      <c r="X53" s="32"/>
      <c r="Y53" s="28"/>
      <c r="Z53" s="107" t="s">
        <v>114</v>
      </c>
      <c r="AA53" s="107"/>
      <c r="AB53" s="107"/>
      <c r="AC53" s="107"/>
    </row>
    <row r="54" spans="1:29" ht="12.75" customHeight="1">
      <c r="A54" s="2"/>
      <c r="B54" s="12"/>
      <c r="C54" s="12"/>
      <c r="D54" s="12"/>
      <c r="E54" s="109" t="s">
        <v>115</v>
      </c>
      <c r="F54" s="109"/>
      <c r="G54" s="29" t="s">
        <v>55</v>
      </c>
      <c r="H54" s="72">
        <f t="shared" si="0"/>
        <v>0</v>
      </c>
      <c r="I54" s="61">
        <v>0</v>
      </c>
      <c r="J54" s="61">
        <v>0</v>
      </c>
      <c r="K54" s="61">
        <v>0</v>
      </c>
      <c r="L54" s="72">
        <f t="shared" si="1"/>
        <v>104</v>
      </c>
      <c r="M54" s="61">
        <v>2</v>
      </c>
      <c r="N54" s="61">
        <v>0</v>
      </c>
      <c r="O54" s="61">
        <v>0</v>
      </c>
      <c r="P54" s="34">
        <v>0</v>
      </c>
      <c r="Q54" s="31"/>
      <c r="R54" s="69">
        <v>0</v>
      </c>
      <c r="S54" s="69">
        <v>1</v>
      </c>
      <c r="T54" s="69">
        <v>2</v>
      </c>
      <c r="U54" s="69">
        <v>0</v>
      </c>
      <c r="V54" s="69">
        <v>0</v>
      </c>
      <c r="W54" s="69">
        <v>99</v>
      </c>
      <c r="X54" s="36"/>
      <c r="Y54" s="12"/>
      <c r="Z54" s="12"/>
      <c r="AA54" s="109" t="s">
        <v>56</v>
      </c>
      <c r="AB54" s="109"/>
      <c r="AC54" s="28" t="s">
        <v>55</v>
      </c>
    </row>
    <row r="55" spans="1:29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61">
        <v>0</v>
      </c>
      <c r="J55" s="61">
        <v>0</v>
      </c>
      <c r="K55" s="61">
        <v>0</v>
      </c>
      <c r="L55" s="72">
        <f t="shared" si="1"/>
        <v>31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31</v>
      </c>
      <c r="X55" s="36"/>
      <c r="Y55" s="12"/>
      <c r="Z55" s="12"/>
      <c r="AA55" s="115" t="s">
        <v>58</v>
      </c>
      <c r="AB55" s="115"/>
      <c r="AC55" s="28" t="s">
        <v>57</v>
      </c>
    </row>
    <row r="56" spans="1:29" ht="12.75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15</v>
      </c>
      <c r="I56" s="62">
        <v>6</v>
      </c>
      <c r="J56" s="62">
        <v>9</v>
      </c>
      <c r="K56" s="62">
        <v>0</v>
      </c>
      <c r="L56" s="26">
        <f t="shared" si="1"/>
        <v>4701</v>
      </c>
      <c r="M56" s="62">
        <v>5</v>
      </c>
      <c r="N56" s="62">
        <v>0</v>
      </c>
      <c r="O56" s="62">
        <v>3</v>
      </c>
      <c r="P56" s="33">
        <v>8</v>
      </c>
      <c r="Q56" s="20"/>
      <c r="R56" s="70">
        <v>23</v>
      </c>
      <c r="S56" s="70">
        <v>307</v>
      </c>
      <c r="T56" s="70">
        <v>11</v>
      </c>
      <c r="U56" s="70">
        <v>2</v>
      </c>
      <c r="V56" s="70">
        <v>87</v>
      </c>
      <c r="W56" s="70">
        <v>4255</v>
      </c>
      <c r="X56" s="38"/>
      <c r="Y56" s="105" t="s">
        <v>59</v>
      </c>
      <c r="Z56" s="105"/>
      <c r="AA56" s="105"/>
      <c r="AB56" s="105"/>
      <c r="AC56" s="105"/>
    </row>
    <row r="57" spans="2:29" ht="12.75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61">
        <v>0</v>
      </c>
      <c r="J57" s="61">
        <v>0</v>
      </c>
      <c r="K57" s="61">
        <v>0</v>
      </c>
      <c r="L57" s="72">
        <f t="shared" si="1"/>
        <v>46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46</v>
      </c>
      <c r="X57" s="36"/>
      <c r="Y57" s="12"/>
      <c r="Z57" s="109" t="s">
        <v>58</v>
      </c>
      <c r="AA57" s="109"/>
      <c r="AB57" s="107" t="s">
        <v>60</v>
      </c>
      <c r="AC57" s="107"/>
    </row>
    <row r="58" spans="2:29" ht="12.75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1</v>
      </c>
      <c r="I58" s="61">
        <v>0</v>
      </c>
      <c r="J58" s="61">
        <v>1</v>
      </c>
      <c r="K58" s="61">
        <v>0</v>
      </c>
      <c r="L58" s="72">
        <f t="shared" si="1"/>
        <v>232</v>
      </c>
      <c r="M58" s="61">
        <v>1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1</v>
      </c>
      <c r="T58" s="69">
        <v>0</v>
      </c>
      <c r="U58" s="69">
        <v>1</v>
      </c>
      <c r="V58" s="69">
        <v>5</v>
      </c>
      <c r="W58" s="69">
        <v>224</v>
      </c>
      <c r="X58" s="36"/>
      <c r="Y58" s="12"/>
      <c r="Z58" s="109" t="s">
        <v>58</v>
      </c>
      <c r="AA58" s="109"/>
      <c r="AB58" s="107" t="s">
        <v>61</v>
      </c>
      <c r="AC58" s="107"/>
    </row>
    <row r="59" spans="2:29" ht="12.75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1</v>
      </c>
      <c r="I59" s="61">
        <v>0</v>
      </c>
      <c r="J59" s="61">
        <v>1</v>
      </c>
      <c r="K59" s="61">
        <v>0</v>
      </c>
      <c r="L59" s="72">
        <f t="shared" si="1"/>
        <v>569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3</v>
      </c>
      <c r="S59" s="69">
        <v>0</v>
      </c>
      <c r="T59" s="69">
        <v>3</v>
      </c>
      <c r="U59" s="69">
        <v>0</v>
      </c>
      <c r="V59" s="69">
        <v>6</v>
      </c>
      <c r="W59" s="69">
        <v>557</v>
      </c>
      <c r="X59" s="36"/>
      <c r="Y59" s="12"/>
      <c r="Z59" s="109" t="s">
        <v>82</v>
      </c>
      <c r="AA59" s="109"/>
      <c r="AB59" s="107" t="s">
        <v>62</v>
      </c>
      <c r="AC59" s="107"/>
    </row>
    <row r="60" spans="2:29" ht="12.75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61">
        <v>0</v>
      </c>
      <c r="J60" s="61">
        <v>0</v>
      </c>
      <c r="K60" s="61">
        <v>0</v>
      </c>
      <c r="L60" s="72">
        <f t="shared" si="1"/>
        <v>76</v>
      </c>
      <c r="M60" s="61">
        <v>2</v>
      </c>
      <c r="N60" s="61">
        <v>0</v>
      </c>
      <c r="O60" s="61">
        <v>0</v>
      </c>
      <c r="P60" s="34">
        <v>2</v>
      </c>
      <c r="Q60" s="31"/>
      <c r="R60" s="69">
        <v>18</v>
      </c>
      <c r="S60" s="69">
        <v>2</v>
      </c>
      <c r="T60" s="69">
        <v>4</v>
      </c>
      <c r="U60" s="69">
        <v>0</v>
      </c>
      <c r="V60" s="69">
        <v>1</v>
      </c>
      <c r="W60" s="69">
        <v>47</v>
      </c>
      <c r="X60" s="36"/>
      <c r="Y60" s="12"/>
      <c r="Z60" s="109" t="s">
        <v>82</v>
      </c>
      <c r="AA60" s="109"/>
      <c r="AB60" s="107" t="s">
        <v>83</v>
      </c>
      <c r="AC60" s="107"/>
    </row>
    <row r="61" spans="2:29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61">
        <v>0</v>
      </c>
      <c r="J61" s="61">
        <v>0</v>
      </c>
      <c r="K61" s="61">
        <v>0</v>
      </c>
      <c r="L61" s="72">
        <f t="shared" si="1"/>
        <v>42</v>
      </c>
      <c r="M61" s="61">
        <v>1</v>
      </c>
      <c r="N61" s="61">
        <v>0</v>
      </c>
      <c r="O61" s="61">
        <v>0</v>
      </c>
      <c r="P61" s="34">
        <v>0</v>
      </c>
      <c r="Q61" s="31"/>
      <c r="R61" s="69">
        <v>0</v>
      </c>
      <c r="S61" s="69">
        <v>0</v>
      </c>
      <c r="T61" s="69">
        <v>0</v>
      </c>
      <c r="U61" s="69">
        <v>0</v>
      </c>
      <c r="V61" s="69">
        <v>1</v>
      </c>
      <c r="W61" s="69">
        <v>40</v>
      </c>
      <c r="X61" s="36"/>
      <c r="Y61" s="12"/>
      <c r="Z61" s="109" t="s">
        <v>82</v>
      </c>
      <c r="AA61" s="109"/>
      <c r="AB61" s="116" t="s">
        <v>164</v>
      </c>
      <c r="AC61" s="116"/>
    </row>
    <row r="62" spans="2:29" ht="12.75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61">
        <v>0</v>
      </c>
      <c r="J62" s="61">
        <v>0</v>
      </c>
      <c r="K62" s="61">
        <v>0</v>
      </c>
      <c r="L62" s="72">
        <f t="shared" si="1"/>
        <v>16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16</v>
      </c>
      <c r="X62" s="36"/>
      <c r="Y62" s="12"/>
      <c r="Z62" s="109" t="s">
        <v>56</v>
      </c>
      <c r="AA62" s="109"/>
      <c r="AB62" s="107" t="s">
        <v>63</v>
      </c>
      <c r="AC62" s="107"/>
    </row>
    <row r="63" spans="2:29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4</v>
      </c>
      <c r="I63" s="63">
        <v>2</v>
      </c>
      <c r="J63" s="63">
        <v>2</v>
      </c>
      <c r="K63" s="63">
        <v>0</v>
      </c>
      <c r="L63" s="74">
        <f t="shared" si="1"/>
        <v>2655</v>
      </c>
      <c r="M63" s="63">
        <v>0</v>
      </c>
      <c r="N63" s="63">
        <v>0</v>
      </c>
      <c r="O63" s="63">
        <v>3</v>
      </c>
      <c r="P63" s="44">
        <v>5</v>
      </c>
      <c r="Q63" s="31"/>
      <c r="R63" s="71">
        <v>0</v>
      </c>
      <c r="S63" s="71">
        <v>264</v>
      </c>
      <c r="T63" s="71">
        <v>1</v>
      </c>
      <c r="U63" s="71">
        <v>0</v>
      </c>
      <c r="V63" s="71">
        <v>68</v>
      </c>
      <c r="W63" s="71">
        <v>2314</v>
      </c>
      <c r="X63" s="45"/>
      <c r="Y63" s="39"/>
      <c r="Z63" s="117" t="s">
        <v>84</v>
      </c>
      <c r="AA63" s="117"/>
      <c r="AB63" s="118" t="s">
        <v>64</v>
      </c>
      <c r="AC63" s="118"/>
    </row>
    <row r="64" ht="12.75" customHeight="1"/>
    <row r="66" spans="7:8" ht="12">
      <c r="G66" s="46" t="s">
        <v>150</v>
      </c>
      <c r="H66" s="46"/>
    </row>
    <row r="67" spans="7:23" ht="12">
      <c r="G67" s="46" t="s">
        <v>151</v>
      </c>
      <c r="H67" s="47">
        <f>SUM(H9,H22,H29,H33,H48,H56)-H8</f>
        <v>0</v>
      </c>
      <c r="I67" s="47">
        <f aca="true" t="shared" si="3" ref="I67:P67">SUM(I9,I22,I29,I33,I48,I56)-I8</f>
        <v>0</v>
      </c>
      <c r="J67" s="47">
        <f t="shared" si="3"/>
        <v>0</v>
      </c>
      <c r="K67" s="47">
        <f t="shared" si="3"/>
        <v>0</v>
      </c>
      <c r="L67" s="47">
        <f t="shared" si="3"/>
        <v>0</v>
      </c>
      <c r="M67" s="47">
        <f t="shared" si="3"/>
        <v>0</v>
      </c>
      <c r="N67" s="47">
        <f t="shared" si="3"/>
        <v>0</v>
      </c>
      <c r="O67" s="47">
        <f t="shared" si="3"/>
        <v>0</v>
      </c>
      <c r="P67" s="47">
        <f t="shared" si="3"/>
        <v>0</v>
      </c>
      <c r="R67" s="47">
        <f aca="true" t="shared" si="4" ref="R67:W67">SUM(R9,R22,R29,R33,R48,R56)-R8</f>
        <v>0</v>
      </c>
      <c r="S67" s="47">
        <f t="shared" si="4"/>
        <v>0</v>
      </c>
      <c r="T67" s="47">
        <f t="shared" si="4"/>
        <v>0</v>
      </c>
      <c r="U67" s="47">
        <f t="shared" si="4"/>
        <v>0</v>
      </c>
      <c r="V67" s="47">
        <f t="shared" si="4"/>
        <v>0</v>
      </c>
      <c r="W67" s="47">
        <f t="shared" si="4"/>
        <v>0</v>
      </c>
    </row>
    <row r="68" spans="7:23" ht="12">
      <c r="G68" s="46" t="s">
        <v>152</v>
      </c>
      <c r="H68" s="47">
        <f>SUM(H10,H15,H20,H21)-H9</f>
        <v>0</v>
      </c>
      <c r="I68" s="47">
        <f aca="true" t="shared" si="5" ref="I68:P68">SUM(I10,I15,I20,I21)-I9</f>
        <v>0</v>
      </c>
      <c r="J68" s="47">
        <f t="shared" si="5"/>
        <v>0</v>
      </c>
      <c r="K68" s="47">
        <f t="shared" si="5"/>
        <v>0</v>
      </c>
      <c r="L68" s="47">
        <f t="shared" si="5"/>
        <v>0</v>
      </c>
      <c r="M68" s="47">
        <f t="shared" si="5"/>
        <v>0</v>
      </c>
      <c r="N68" s="47">
        <f t="shared" si="5"/>
        <v>0</v>
      </c>
      <c r="O68" s="47">
        <f t="shared" si="5"/>
        <v>0</v>
      </c>
      <c r="P68" s="47">
        <f t="shared" si="5"/>
        <v>0</v>
      </c>
      <c r="R68" s="47">
        <f aca="true" t="shared" si="6" ref="R68:W68">SUM(R10,R15,R20,R21)-R9</f>
        <v>0</v>
      </c>
      <c r="S68" s="47">
        <f t="shared" si="6"/>
        <v>0</v>
      </c>
      <c r="T68" s="47">
        <f t="shared" si="6"/>
        <v>0</v>
      </c>
      <c r="U68" s="47">
        <f t="shared" si="6"/>
        <v>0</v>
      </c>
      <c r="V68" s="47">
        <f t="shared" si="6"/>
        <v>0</v>
      </c>
      <c r="W68" s="47">
        <f t="shared" si="6"/>
        <v>0</v>
      </c>
    </row>
    <row r="69" spans="7:23" ht="12">
      <c r="G69" s="46" t="s">
        <v>26</v>
      </c>
      <c r="H69" s="47">
        <f>SUM(H11:H14)-H10</f>
        <v>0</v>
      </c>
      <c r="I69" s="47">
        <f aca="true" t="shared" si="7" ref="I69:P69">SUM(I11:I14)-I10</f>
        <v>0</v>
      </c>
      <c r="J69" s="47">
        <f t="shared" si="7"/>
        <v>0</v>
      </c>
      <c r="K69" s="47">
        <f t="shared" si="7"/>
        <v>0</v>
      </c>
      <c r="L69" s="47">
        <f t="shared" si="7"/>
        <v>0</v>
      </c>
      <c r="M69" s="47">
        <f t="shared" si="7"/>
        <v>0</v>
      </c>
      <c r="N69" s="47">
        <f t="shared" si="7"/>
        <v>0</v>
      </c>
      <c r="O69" s="47">
        <f t="shared" si="7"/>
        <v>0</v>
      </c>
      <c r="P69" s="47">
        <f t="shared" si="7"/>
        <v>0</v>
      </c>
      <c r="R69" s="47">
        <f aca="true" t="shared" si="8" ref="R69:W69">SUM(R11:R14)-R10</f>
        <v>0</v>
      </c>
      <c r="S69" s="47">
        <f t="shared" si="8"/>
        <v>0</v>
      </c>
      <c r="T69" s="47">
        <f t="shared" si="8"/>
        <v>0</v>
      </c>
      <c r="U69" s="47">
        <f t="shared" si="8"/>
        <v>0</v>
      </c>
      <c r="V69" s="47">
        <f t="shared" si="8"/>
        <v>0</v>
      </c>
      <c r="W69" s="47">
        <f t="shared" si="8"/>
        <v>0</v>
      </c>
    </row>
    <row r="70" spans="7:23" ht="12">
      <c r="G70" s="46" t="s">
        <v>153</v>
      </c>
      <c r="H70" s="47">
        <f>SUM(H16:H19)-H15</f>
        <v>0</v>
      </c>
      <c r="I70" s="47">
        <f aca="true" t="shared" si="9" ref="I70:P70">SUM(I16:I19)-I15</f>
        <v>0</v>
      </c>
      <c r="J70" s="47">
        <f t="shared" si="9"/>
        <v>0</v>
      </c>
      <c r="K70" s="47">
        <f t="shared" si="9"/>
        <v>0</v>
      </c>
      <c r="L70" s="47">
        <f t="shared" si="9"/>
        <v>0</v>
      </c>
      <c r="M70" s="47">
        <f t="shared" si="9"/>
        <v>0</v>
      </c>
      <c r="N70" s="47">
        <f t="shared" si="9"/>
        <v>0</v>
      </c>
      <c r="O70" s="47">
        <f t="shared" si="9"/>
        <v>0</v>
      </c>
      <c r="P70" s="47">
        <f t="shared" si="9"/>
        <v>0</v>
      </c>
      <c r="Q70" s="48"/>
      <c r="R70" s="47">
        <f aca="true" t="shared" si="10" ref="R70:W70">SUM(R16:R19)-R15</f>
        <v>0</v>
      </c>
      <c r="S70" s="47">
        <f t="shared" si="10"/>
        <v>0</v>
      </c>
      <c r="T70" s="47">
        <f t="shared" si="10"/>
        <v>0</v>
      </c>
      <c r="U70" s="47">
        <f t="shared" si="10"/>
        <v>0</v>
      </c>
      <c r="V70" s="47">
        <f t="shared" si="10"/>
        <v>0</v>
      </c>
      <c r="W70" s="47">
        <f t="shared" si="10"/>
        <v>0</v>
      </c>
    </row>
    <row r="71" spans="7:23" ht="12">
      <c r="G71" s="46" t="s">
        <v>154</v>
      </c>
      <c r="H71" s="47">
        <f>SUM(H23:H25,H27:H28)-H22</f>
        <v>0</v>
      </c>
      <c r="I71" s="47">
        <f aca="true" t="shared" si="11" ref="I71:P71">SUM(I23:I25,I27:I28)-I22</f>
        <v>0</v>
      </c>
      <c r="J71" s="47">
        <f t="shared" si="11"/>
        <v>0</v>
      </c>
      <c r="K71" s="47">
        <f t="shared" si="11"/>
        <v>0</v>
      </c>
      <c r="L71" s="47">
        <f t="shared" si="11"/>
        <v>0</v>
      </c>
      <c r="M71" s="47">
        <f t="shared" si="11"/>
        <v>0</v>
      </c>
      <c r="N71" s="47">
        <f t="shared" si="11"/>
        <v>0</v>
      </c>
      <c r="O71" s="47">
        <f t="shared" si="11"/>
        <v>0</v>
      </c>
      <c r="P71" s="47">
        <f t="shared" si="11"/>
        <v>0</v>
      </c>
      <c r="Q71" s="48"/>
      <c r="R71" s="47">
        <f aca="true" t="shared" si="12" ref="R71:W71">SUM(R23:R25,R27:R28)-R22</f>
        <v>0</v>
      </c>
      <c r="S71" s="47">
        <f t="shared" si="12"/>
        <v>0</v>
      </c>
      <c r="T71" s="47">
        <f t="shared" si="12"/>
        <v>0</v>
      </c>
      <c r="U71" s="47">
        <f t="shared" si="12"/>
        <v>0</v>
      </c>
      <c r="V71" s="47">
        <f t="shared" si="12"/>
        <v>0</v>
      </c>
      <c r="W71" s="47">
        <f t="shared" si="12"/>
        <v>0</v>
      </c>
    </row>
    <row r="72" spans="7:23" ht="12">
      <c r="G72" s="46" t="s">
        <v>155</v>
      </c>
      <c r="H72" s="47">
        <f>SUM(H30:H32)-H29</f>
        <v>0</v>
      </c>
      <c r="I72" s="47">
        <f aca="true" t="shared" si="13" ref="I72:P72">SUM(I30:I32)-I29</f>
        <v>0</v>
      </c>
      <c r="J72" s="47">
        <f t="shared" si="13"/>
        <v>0</v>
      </c>
      <c r="K72" s="47">
        <f t="shared" si="13"/>
        <v>0</v>
      </c>
      <c r="L72" s="47">
        <f t="shared" si="13"/>
        <v>0</v>
      </c>
      <c r="M72" s="47">
        <f t="shared" si="13"/>
        <v>0</v>
      </c>
      <c r="N72" s="47">
        <f t="shared" si="13"/>
        <v>0</v>
      </c>
      <c r="O72" s="47">
        <f t="shared" si="13"/>
        <v>0</v>
      </c>
      <c r="P72" s="47">
        <f t="shared" si="13"/>
        <v>0</v>
      </c>
      <c r="Q72" s="48"/>
      <c r="R72" s="47">
        <f aca="true" t="shared" si="14" ref="R72:W72">SUM(R30:R32)-R29</f>
        <v>0</v>
      </c>
      <c r="S72" s="47">
        <f t="shared" si="14"/>
        <v>0</v>
      </c>
      <c r="T72" s="47">
        <f t="shared" si="14"/>
        <v>0</v>
      </c>
      <c r="U72" s="47">
        <f t="shared" si="14"/>
        <v>0</v>
      </c>
      <c r="V72" s="47">
        <f t="shared" si="14"/>
        <v>0</v>
      </c>
      <c r="W72" s="47">
        <f t="shared" si="14"/>
        <v>0</v>
      </c>
    </row>
    <row r="73" spans="7:23" ht="12">
      <c r="G73" s="46" t="s">
        <v>156</v>
      </c>
      <c r="H73" s="47">
        <f>SUM(H34:H35,H38,H44,H46:H47)-H33</f>
        <v>0</v>
      </c>
      <c r="I73" s="47">
        <f aca="true" t="shared" si="15" ref="I73:P73">SUM(I34:I35,I38,I44,I46:I47)-I33</f>
        <v>0</v>
      </c>
      <c r="J73" s="47">
        <f t="shared" si="15"/>
        <v>0</v>
      </c>
      <c r="K73" s="47">
        <f t="shared" si="15"/>
        <v>0</v>
      </c>
      <c r="L73" s="47">
        <f t="shared" si="15"/>
        <v>0</v>
      </c>
      <c r="M73" s="47">
        <f t="shared" si="15"/>
        <v>0</v>
      </c>
      <c r="N73" s="47">
        <f t="shared" si="15"/>
        <v>0</v>
      </c>
      <c r="O73" s="47">
        <f t="shared" si="15"/>
        <v>0</v>
      </c>
      <c r="P73" s="47">
        <f t="shared" si="15"/>
        <v>0</v>
      </c>
      <c r="Q73" s="48"/>
      <c r="R73" s="47">
        <f aca="true" t="shared" si="16" ref="R73:W73">SUM(R34:R35,R38,R44,R46:R47)-R33</f>
        <v>0</v>
      </c>
      <c r="S73" s="47">
        <f t="shared" si="16"/>
        <v>0</v>
      </c>
      <c r="T73" s="47">
        <f t="shared" si="16"/>
        <v>0</v>
      </c>
      <c r="U73" s="47">
        <f t="shared" si="16"/>
        <v>0</v>
      </c>
      <c r="V73" s="47">
        <f t="shared" si="16"/>
        <v>0</v>
      </c>
      <c r="W73" s="47">
        <f t="shared" si="16"/>
        <v>0</v>
      </c>
    </row>
    <row r="74" spans="7:23" ht="12">
      <c r="G74" s="46" t="s">
        <v>157</v>
      </c>
      <c r="H74" s="47">
        <f>SUM(H36:H37)-H35</f>
        <v>0</v>
      </c>
      <c r="I74" s="47">
        <f aca="true" t="shared" si="17" ref="I74:P74">SUM(I36:I37)-I35</f>
        <v>0</v>
      </c>
      <c r="J74" s="47">
        <f t="shared" si="17"/>
        <v>0</v>
      </c>
      <c r="K74" s="47">
        <f t="shared" si="17"/>
        <v>0</v>
      </c>
      <c r="L74" s="47">
        <f t="shared" si="17"/>
        <v>0</v>
      </c>
      <c r="M74" s="47">
        <f t="shared" si="17"/>
        <v>0</v>
      </c>
      <c r="N74" s="47">
        <f t="shared" si="17"/>
        <v>0</v>
      </c>
      <c r="O74" s="47">
        <f t="shared" si="17"/>
        <v>0</v>
      </c>
      <c r="P74" s="47">
        <f t="shared" si="17"/>
        <v>0</v>
      </c>
      <c r="Q74" s="48"/>
      <c r="R74" s="47">
        <f aca="true" t="shared" si="18" ref="R74:W74">SUM(R36:R37)-R35</f>
        <v>0</v>
      </c>
      <c r="S74" s="47">
        <f t="shared" si="18"/>
        <v>0</v>
      </c>
      <c r="T74" s="47">
        <f t="shared" si="18"/>
        <v>0</v>
      </c>
      <c r="U74" s="47">
        <f t="shared" si="18"/>
        <v>0</v>
      </c>
      <c r="V74" s="47">
        <f t="shared" si="18"/>
        <v>0</v>
      </c>
      <c r="W74" s="47">
        <f t="shared" si="18"/>
        <v>0</v>
      </c>
    </row>
    <row r="75" spans="7:23" ht="12">
      <c r="G75" s="46" t="s">
        <v>158</v>
      </c>
      <c r="H75" s="47">
        <f>SUM(H39:H43)-H38</f>
        <v>0</v>
      </c>
      <c r="I75" s="47">
        <f aca="true" t="shared" si="19" ref="I75:P75">SUM(I39:I43)-I38</f>
        <v>0</v>
      </c>
      <c r="J75" s="47">
        <f t="shared" si="19"/>
        <v>0</v>
      </c>
      <c r="K75" s="47">
        <f t="shared" si="19"/>
        <v>0</v>
      </c>
      <c r="L75" s="47">
        <f t="shared" si="19"/>
        <v>0</v>
      </c>
      <c r="M75" s="47">
        <f t="shared" si="19"/>
        <v>0</v>
      </c>
      <c r="N75" s="47">
        <f t="shared" si="19"/>
        <v>0</v>
      </c>
      <c r="O75" s="47">
        <f t="shared" si="19"/>
        <v>0</v>
      </c>
      <c r="P75" s="47">
        <f t="shared" si="19"/>
        <v>0</v>
      </c>
      <c r="Q75" s="48"/>
      <c r="R75" s="47">
        <f aca="true" t="shared" si="20" ref="R75:W75">SUM(R39:R43)-R38</f>
        <v>0</v>
      </c>
      <c r="S75" s="47">
        <f t="shared" si="20"/>
        <v>0</v>
      </c>
      <c r="T75" s="47">
        <f t="shared" si="20"/>
        <v>0</v>
      </c>
      <c r="U75" s="47">
        <f t="shared" si="20"/>
        <v>0</v>
      </c>
      <c r="V75" s="47">
        <f t="shared" si="20"/>
        <v>0</v>
      </c>
      <c r="W75" s="47">
        <f t="shared" si="20"/>
        <v>0</v>
      </c>
    </row>
    <row r="76" spans="7:23" ht="12">
      <c r="G76" s="46" t="s">
        <v>159</v>
      </c>
      <c r="H76" s="47">
        <f>SUM(H50:H52)-H49</f>
        <v>0</v>
      </c>
      <c r="I76" s="47">
        <f aca="true" t="shared" si="21" ref="I76:P76">SUM(I50:I52)-I49</f>
        <v>0</v>
      </c>
      <c r="J76" s="47">
        <f t="shared" si="21"/>
        <v>0</v>
      </c>
      <c r="K76" s="47">
        <f t="shared" si="21"/>
        <v>0</v>
      </c>
      <c r="L76" s="47">
        <f t="shared" si="21"/>
        <v>0</v>
      </c>
      <c r="M76" s="47">
        <f t="shared" si="21"/>
        <v>0</v>
      </c>
      <c r="N76" s="47">
        <f t="shared" si="21"/>
        <v>0</v>
      </c>
      <c r="O76" s="47">
        <f t="shared" si="21"/>
        <v>0</v>
      </c>
      <c r="P76" s="47">
        <f t="shared" si="21"/>
        <v>0</v>
      </c>
      <c r="Q76" s="48"/>
      <c r="R76" s="47">
        <f aca="true" t="shared" si="22" ref="R76:W76">SUM(R50:R52)-R49</f>
        <v>0</v>
      </c>
      <c r="S76" s="47">
        <f t="shared" si="22"/>
        <v>0</v>
      </c>
      <c r="T76" s="47">
        <f t="shared" si="22"/>
        <v>0</v>
      </c>
      <c r="U76" s="47">
        <f t="shared" si="22"/>
        <v>0</v>
      </c>
      <c r="V76" s="47">
        <f t="shared" si="22"/>
        <v>0</v>
      </c>
      <c r="W76" s="47">
        <f t="shared" si="22"/>
        <v>0</v>
      </c>
    </row>
    <row r="77" spans="8:23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AB61:AC61"/>
    <mergeCell ref="Z58:AA58"/>
    <mergeCell ref="AB58:AC58"/>
    <mergeCell ref="Z59:AA59"/>
    <mergeCell ref="AB59:AC59"/>
    <mergeCell ref="Z63:AA63"/>
    <mergeCell ref="AB63:AC63"/>
    <mergeCell ref="Z53:AC53"/>
    <mergeCell ref="AA54:AB54"/>
    <mergeCell ref="AA55:AB55"/>
    <mergeCell ref="Y56:AC56"/>
    <mergeCell ref="Z60:AA60"/>
    <mergeCell ref="AB60:AC60"/>
    <mergeCell ref="AB57:AC57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AA19:AC19"/>
    <mergeCell ref="Z20:AC20"/>
    <mergeCell ref="Z21:AC21"/>
    <mergeCell ref="Y22:AC22"/>
    <mergeCell ref="Z23:AC23"/>
    <mergeCell ref="Z24:AC24"/>
    <mergeCell ref="AA13:AC13"/>
    <mergeCell ref="AA14:AC14"/>
    <mergeCell ref="Z15:AC15"/>
    <mergeCell ref="AA16:AC16"/>
    <mergeCell ref="AA17:AC17"/>
    <mergeCell ref="AA18:AC18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34:G34"/>
    <mergeCell ref="D35:G35"/>
    <mergeCell ref="E36:G36"/>
    <mergeCell ref="E37:G37"/>
    <mergeCell ref="D38:G38"/>
    <mergeCell ref="E39:G39"/>
    <mergeCell ref="D28:G28"/>
    <mergeCell ref="C29:G29"/>
    <mergeCell ref="D30:G30"/>
    <mergeCell ref="D31:G31"/>
    <mergeCell ref="D32:G32"/>
    <mergeCell ref="C33:G33"/>
    <mergeCell ref="C22:G22"/>
    <mergeCell ref="D23:G23"/>
    <mergeCell ref="D24:G24"/>
    <mergeCell ref="D25:G25"/>
    <mergeCell ref="E26:F26"/>
    <mergeCell ref="D27:G27"/>
    <mergeCell ref="E16:G16"/>
    <mergeCell ref="E17:G17"/>
    <mergeCell ref="E18:G18"/>
    <mergeCell ref="E19:G19"/>
    <mergeCell ref="D20:G20"/>
    <mergeCell ref="D21:G21"/>
    <mergeCell ref="D10:G10"/>
    <mergeCell ref="E11:G11"/>
    <mergeCell ref="E12:G12"/>
    <mergeCell ref="E13:G13"/>
    <mergeCell ref="E14:G14"/>
    <mergeCell ref="D15:G15"/>
    <mergeCell ref="B8:G8"/>
    <mergeCell ref="B4:G7"/>
    <mergeCell ref="H5:H7"/>
    <mergeCell ref="I5:I7"/>
    <mergeCell ref="H4:K4"/>
    <mergeCell ref="C9:G9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176</v>
      </c>
      <c r="R1" s="2" t="s">
        <v>177</v>
      </c>
    </row>
    <row r="2" spans="2:34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4"/>
      <c r="R2" s="4"/>
      <c r="S2" s="90" t="s">
        <v>146</v>
      </c>
      <c r="T2" s="90"/>
      <c r="U2" s="90"/>
      <c r="V2" s="90"/>
      <c r="W2" s="90"/>
      <c r="X2" s="90"/>
      <c r="Y2" s="90"/>
      <c r="Z2" s="90"/>
      <c r="AA2" s="90"/>
      <c r="AB2" s="90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3" t="s">
        <v>163</v>
      </c>
      <c r="C4" s="93"/>
      <c r="D4" s="93"/>
      <c r="E4" s="93"/>
      <c r="F4" s="93"/>
      <c r="G4" s="94"/>
      <c r="H4" s="99" t="s">
        <v>24</v>
      </c>
      <c r="I4" s="102" t="s">
        <v>86</v>
      </c>
      <c r="J4" s="102" t="s">
        <v>87</v>
      </c>
      <c r="K4" s="76" t="s">
        <v>0</v>
      </c>
      <c r="L4" s="77"/>
      <c r="M4" s="77"/>
      <c r="N4" s="77"/>
      <c r="O4" s="77"/>
      <c r="P4" s="77"/>
      <c r="Q4" s="12"/>
      <c r="R4" s="77" t="s">
        <v>7</v>
      </c>
      <c r="S4" s="77"/>
      <c r="T4" s="77"/>
      <c r="U4" s="77"/>
      <c r="V4" s="89"/>
      <c r="W4" s="76" t="s">
        <v>127</v>
      </c>
      <c r="X4" s="77"/>
      <c r="Y4" s="77"/>
      <c r="Z4" s="77"/>
      <c r="AA4" s="77"/>
      <c r="AB4" s="89"/>
      <c r="AC4" s="121" t="s">
        <v>126</v>
      </c>
      <c r="AD4" s="122"/>
      <c r="AE4" s="122"/>
      <c r="AF4" s="122"/>
      <c r="AG4" s="122"/>
      <c r="AH4" s="122"/>
    </row>
    <row r="5" spans="1:34" ht="12">
      <c r="A5" s="2"/>
      <c r="B5" s="95"/>
      <c r="C5" s="95"/>
      <c r="D5" s="95"/>
      <c r="E5" s="95"/>
      <c r="F5" s="95"/>
      <c r="G5" s="96"/>
      <c r="H5" s="100"/>
      <c r="I5" s="83"/>
      <c r="J5" s="83"/>
      <c r="K5" s="103" t="s">
        <v>1</v>
      </c>
      <c r="L5" s="81" t="s">
        <v>2</v>
      </c>
      <c r="M5" s="81" t="s">
        <v>3</v>
      </c>
      <c r="N5" s="83" t="s">
        <v>6</v>
      </c>
      <c r="O5" s="83" t="s">
        <v>5</v>
      </c>
      <c r="P5" s="87" t="s">
        <v>25</v>
      </c>
      <c r="Q5" s="12"/>
      <c r="R5" s="78" t="s">
        <v>1</v>
      </c>
      <c r="S5" s="85" t="s">
        <v>8</v>
      </c>
      <c r="T5" s="85" t="s">
        <v>128</v>
      </c>
      <c r="U5" s="85" t="s">
        <v>9</v>
      </c>
      <c r="V5" s="85" t="s">
        <v>10</v>
      </c>
      <c r="W5" s="85" t="s">
        <v>1</v>
      </c>
      <c r="X5" s="86" t="s">
        <v>89</v>
      </c>
      <c r="Y5" s="86" t="s">
        <v>11</v>
      </c>
      <c r="Z5" s="85" t="s">
        <v>92</v>
      </c>
      <c r="AA5" s="86" t="s">
        <v>12</v>
      </c>
      <c r="AB5" s="86" t="s">
        <v>91</v>
      </c>
      <c r="AC5" s="123"/>
      <c r="AD5" s="124"/>
      <c r="AE5" s="124"/>
      <c r="AF5" s="124"/>
      <c r="AG5" s="124"/>
      <c r="AH5" s="124"/>
    </row>
    <row r="6" spans="1:45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103"/>
      <c r="L6" s="81"/>
      <c r="M6" s="81"/>
      <c r="N6" s="83"/>
      <c r="O6" s="83"/>
      <c r="P6" s="87"/>
      <c r="Q6" s="12"/>
      <c r="R6" s="79"/>
      <c r="S6" s="81"/>
      <c r="T6" s="81"/>
      <c r="U6" s="81"/>
      <c r="V6" s="81"/>
      <c r="W6" s="81"/>
      <c r="X6" s="83"/>
      <c r="Y6" s="83"/>
      <c r="Z6" s="81"/>
      <c r="AA6" s="83"/>
      <c r="AB6" s="83"/>
      <c r="AC6" s="123"/>
      <c r="AD6" s="124"/>
      <c r="AE6" s="124"/>
      <c r="AF6" s="124"/>
      <c r="AG6" s="124"/>
      <c r="AH6" s="124"/>
      <c r="AI6" s="13" t="s">
        <v>150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104"/>
      <c r="L7" s="82"/>
      <c r="M7" s="82"/>
      <c r="N7" s="84"/>
      <c r="O7" s="84"/>
      <c r="P7" s="88"/>
      <c r="Q7" s="12"/>
      <c r="R7" s="80"/>
      <c r="S7" s="82"/>
      <c r="T7" s="82"/>
      <c r="U7" s="82"/>
      <c r="V7" s="82"/>
      <c r="W7" s="82"/>
      <c r="X7" s="84"/>
      <c r="Y7" s="84"/>
      <c r="Z7" s="82"/>
      <c r="AA7" s="84"/>
      <c r="AB7" s="84"/>
      <c r="AC7" s="125"/>
      <c r="AD7" s="126"/>
      <c r="AE7" s="126"/>
      <c r="AF7" s="126"/>
      <c r="AG7" s="126"/>
      <c r="AH7" s="126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91" t="s">
        <v>65</v>
      </c>
      <c r="C8" s="91"/>
      <c r="D8" s="91"/>
      <c r="E8" s="91"/>
      <c r="F8" s="91"/>
      <c r="G8" s="92"/>
      <c r="H8" s="16">
        <f>H9+H22+H29+H33+H48+H56</f>
        <v>18681</v>
      </c>
      <c r="I8" s="17">
        <f>SUM(L8:P8,S8:V8,X8:AB8,'05'!I8:K8,'05'!M8:S8,'05'!V8:Z8,'05'!AB8:AE8,'06'!I8:K8,'06'!M8:P8,'06'!R8:W8)</f>
        <v>6926</v>
      </c>
      <c r="J8" s="16">
        <f>J9+J22+J29+J33+J48+J56</f>
        <v>11755</v>
      </c>
      <c r="K8" s="18">
        <f>SUM(L8:P8)</f>
        <v>8</v>
      </c>
      <c r="L8" s="19">
        <v>8</v>
      </c>
      <c r="M8" s="19">
        <v>0</v>
      </c>
      <c r="N8" s="19">
        <v>0</v>
      </c>
      <c r="O8" s="19">
        <v>0</v>
      </c>
      <c r="P8" s="19">
        <v>0</v>
      </c>
      <c r="Q8" s="20"/>
      <c r="R8" s="21">
        <f>SUM(S8:V8)</f>
        <v>7</v>
      </c>
      <c r="S8" s="19">
        <v>3</v>
      </c>
      <c r="T8" s="19">
        <v>1</v>
      </c>
      <c r="U8" s="19">
        <v>0</v>
      </c>
      <c r="V8" s="19">
        <v>3</v>
      </c>
      <c r="W8" s="18">
        <f>SUM(X8:AB8)</f>
        <v>291</v>
      </c>
      <c r="X8" s="19">
        <v>47</v>
      </c>
      <c r="Y8" s="19">
        <v>148</v>
      </c>
      <c r="Z8" s="19">
        <v>54</v>
      </c>
      <c r="AA8" s="19">
        <v>2</v>
      </c>
      <c r="AB8" s="19">
        <v>40</v>
      </c>
      <c r="AC8" s="114" t="s">
        <v>65</v>
      </c>
      <c r="AD8" s="105"/>
      <c r="AE8" s="105"/>
      <c r="AF8" s="105"/>
      <c r="AG8" s="105"/>
      <c r="AH8" s="105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24">
        <f>H10+H15+H20+H21</f>
        <v>303</v>
      </c>
      <c r="I9" s="25">
        <f>SUM(L9:P9,S9:V9,X9:AB9,'05'!I9:K9,'05'!M9:S9,'05'!V9:Z9,'05'!AB9:AE9,'06'!I9:K9,'06'!M9:P9,'06'!R9:W9)</f>
        <v>169</v>
      </c>
      <c r="J9" s="24">
        <f>J10+J15+J20+J21</f>
        <v>134</v>
      </c>
      <c r="K9" s="26">
        <f aca="true" t="shared" si="0" ref="K9:K63">SUM(L9:P9)</f>
        <v>3</v>
      </c>
      <c r="L9" s="19">
        <v>3</v>
      </c>
      <c r="M9" s="19">
        <v>0</v>
      </c>
      <c r="N9" s="19">
        <v>0</v>
      </c>
      <c r="O9" s="19">
        <v>0</v>
      </c>
      <c r="P9" s="19">
        <v>0</v>
      </c>
      <c r="Q9" s="20"/>
      <c r="R9" s="27">
        <f aca="true" t="shared" si="1" ref="R9:R63">SUM(S9:V9)</f>
        <v>1</v>
      </c>
      <c r="S9" s="19">
        <v>0</v>
      </c>
      <c r="T9" s="19">
        <v>1</v>
      </c>
      <c r="U9" s="19">
        <v>0</v>
      </c>
      <c r="V9" s="19">
        <v>0</v>
      </c>
      <c r="W9" s="26">
        <f aca="true" t="shared" si="2" ref="W9:W63">SUM(X9:AB9)</f>
        <v>81</v>
      </c>
      <c r="X9" s="19">
        <v>17</v>
      </c>
      <c r="Y9" s="19">
        <v>49</v>
      </c>
      <c r="Z9" s="19">
        <v>3</v>
      </c>
      <c r="AA9" s="19">
        <v>0</v>
      </c>
      <c r="AB9" s="19">
        <v>12</v>
      </c>
      <c r="AC9" s="22"/>
      <c r="AD9" s="105" t="s">
        <v>66</v>
      </c>
      <c r="AE9" s="105"/>
      <c r="AF9" s="105"/>
      <c r="AG9" s="105"/>
      <c r="AH9" s="105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107" t="s">
        <v>67</v>
      </c>
      <c r="E10" s="107"/>
      <c r="F10" s="107"/>
      <c r="G10" s="108"/>
      <c r="H10" s="24">
        <f>SUM(H11:H14)</f>
        <v>61</v>
      </c>
      <c r="I10" s="25">
        <f>SUM(L10:P10,S10:V10,X10:AB10,'05'!I10:K10,'05'!M10:S10,'05'!V10:Z10,'05'!AB10:AE10,'06'!I10:K10,'06'!M10:P10,'06'!R10:W10)</f>
        <v>53</v>
      </c>
      <c r="J10" s="24">
        <f>SUM(J11:J14)</f>
        <v>8</v>
      </c>
      <c r="K10" s="72">
        <f t="shared" si="0"/>
        <v>2</v>
      </c>
      <c r="L10" s="30">
        <v>2</v>
      </c>
      <c r="M10" s="30">
        <v>0</v>
      </c>
      <c r="N10" s="30">
        <v>0</v>
      </c>
      <c r="O10" s="30">
        <v>0</v>
      </c>
      <c r="P10" s="30">
        <v>0</v>
      </c>
      <c r="Q10" s="31"/>
      <c r="R10" s="73">
        <f t="shared" si="1"/>
        <v>0</v>
      </c>
      <c r="S10" s="30">
        <v>0</v>
      </c>
      <c r="T10" s="30">
        <v>0</v>
      </c>
      <c r="U10" s="30">
        <v>0</v>
      </c>
      <c r="V10" s="30">
        <v>0</v>
      </c>
      <c r="W10" s="72">
        <f t="shared" si="2"/>
        <v>31</v>
      </c>
      <c r="X10" s="30">
        <v>6</v>
      </c>
      <c r="Y10" s="30">
        <v>20</v>
      </c>
      <c r="Z10" s="30">
        <v>0</v>
      </c>
      <c r="AA10" s="30">
        <v>0</v>
      </c>
      <c r="AB10" s="30">
        <v>5</v>
      </c>
      <c r="AC10" s="32"/>
      <c r="AD10" s="28"/>
      <c r="AE10" s="107" t="s">
        <v>67</v>
      </c>
      <c r="AF10" s="107"/>
      <c r="AG10" s="107"/>
      <c r="AH10" s="107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107" t="s">
        <v>26</v>
      </c>
      <c r="F11" s="107"/>
      <c r="G11" s="108"/>
      <c r="H11" s="24">
        <f aca="true" t="shared" si="6" ref="H11:H63">SUM(I11:J11)</f>
        <v>57</v>
      </c>
      <c r="I11" s="25">
        <f>SUM(L11:P11,S11:V11,X11:AB11,'05'!I11:K11,'05'!M11:S11,'05'!V11:Z11,'05'!AB11:AE11,'06'!I11:K11,'06'!M11:P11,'06'!R11:W11)</f>
        <v>49</v>
      </c>
      <c r="J11" s="33">
        <v>8</v>
      </c>
      <c r="K11" s="72">
        <f t="shared" si="0"/>
        <v>2</v>
      </c>
      <c r="L11" s="34">
        <v>2</v>
      </c>
      <c r="M11" s="34">
        <v>0</v>
      </c>
      <c r="N11" s="34">
        <v>0</v>
      </c>
      <c r="O11" s="34">
        <v>0</v>
      </c>
      <c r="P11" s="34">
        <v>0</v>
      </c>
      <c r="Q11" s="31"/>
      <c r="R11" s="73">
        <f t="shared" si="1"/>
        <v>0</v>
      </c>
      <c r="S11" s="34">
        <v>0</v>
      </c>
      <c r="T11" s="34">
        <v>0</v>
      </c>
      <c r="U11" s="34">
        <v>0</v>
      </c>
      <c r="V11" s="34">
        <v>0</v>
      </c>
      <c r="W11" s="72">
        <f t="shared" si="2"/>
        <v>29</v>
      </c>
      <c r="X11" s="34">
        <v>6</v>
      </c>
      <c r="Y11" s="34">
        <v>18</v>
      </c>
      <c r="Z11" s="34">
        <v>0</v>
      </c>
      <c r="AA11" s="34">
        <v>0</v>
      </c>
      <c r="AB11" s="34">
        <v>5</v>
      </c>
      <c r="AC11" s="32"/>
      <c r="AD11" s="28"/>
      <c r="AE11" s="28"/>
      <c r="AF11" s="107" t="s">
        <v>26</v>
      </c>
      <c r="AG11" s="107"/>
      <c r="AH11" s="107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107" t="s">
        <v>129</v>
      </c>
      <c r="F12" s="107"/>
      <c r="G12" s="108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72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73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72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7" t="s">
        <v>129</v>
      </c>
      <c r="AG12" s="107"/>
      <c r="AH12" s="107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107" t="s">
        <v>27</v>
      </c>
      <c r="F13" s="107"/>
      <c r="G13" s="108"/>
      <c r="H13" s="24">
        <f t="shared" si="6"/>
        <v>3</v>
      </c>
      <c r="I13" s="25">
        <f>SUM(L13:P13,S13:V13,X13:AB13,'05'!I13:K13,'05'!M13:S13,'05'!V13:Z13,'05'!AB13:AE13,'06'!I13:K13,'06'!M13:P13,'06'!R13:W13)</f>
        <v>3</v>
      </c>
      <c r="J13" s="33">
        <v>0</v>
      </c>
      <c r="K13" s="72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73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72">
        <f t="shared" si="2"/>
        <v>2</v>
      </c>
      <c r="X13" s="34">
        <v>0</v>
      </c>
      <c r="Y13" s="34">
        <v>2</v>
      </c>
      <c r="Z13" s="34">
        <v>0</v>
      </c>
      <c r="AA13" s="34">
        <v>0</v>
      </c>
      <c r="AB13" s="34">
        <v>0</v>
      </c>
      <c r="AC13" s="32"/>
      <c r="AD13" s="28"/>
      <c r="AE13" s="28"/>
      <c r="AF13" s="107" t="s">
        <v>27</v>
      </c>
      <c r="AG13" s="107"/>
      <c r="AH13" s="107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107" t="s">
        <v>28</v>
      </c>
      <c r="F14" s="107"/>
      <c r="G14" s="108"/>
      <c r="H14" s="24">
        <f t="shared" si="6"/>
        <v>1</v>
      </c>
      <c r="I14" s="25">
        <f>SUM(L14:P14,S14:V14,X14:AB14,'05'!I14:K14,'05'!M14:S14,'05'!V14:Z14,'05'!AB14:AE14,'06'!I14:K14,'06'!M14:P14,'06'!R14:W14)</f>
        <v>1</v>
      </c>
      <c r="J14" s="33">
        <v>0</v>
      </c>
      <c r="K14" s="72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73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72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7" t="s">
        <v>28</v>
      </c>
      <c r="AG14" s="107"/>
      <c r="AH14" s="107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24">
        <f>SUM(H16:H19)</f>
        <v>165</v>
      </c>
      <c r="I15" s="25">
        <f>SUM(L15:P15,S15:V15,X15:AB15,'05'!I15:K15,'05'!M15:S15,'05'!V15:Z15,'05'!AB15:AE15,'06'!I15:K15,'06'!M15:P15,'06'!R15:W15)</f>
        <v>81</v>
      </c>
      <c r="J15" s="24">
        <f>SUM(J16:J19)</f>
        <v>84</v>
      </c>
      <c r="K15" s="72">
        <f t="shared" si="0"/>
        <v>1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31"/>
      <c r="R15" s="73">
        <f t="shared" si="1"/>
        <v>1</v>
      </c>
      <c r="S15" s="30">
        <v>0</v>
      </c>
      <c r="T15" s="30">
        <v>1</v>
      </c>
      <c r="U15" s="30">
        <v>0</v>
      </c>
      <c r="V15" s="30">
        <v>0</v>
      </c>
      <c r="W15" s="72">
        <f t="shared" si="2"/>
        <v>47</v>
      </c>
      <c r="X15" s="30">
        <v>10</v>
      </c>
      <c r="Y15" s="30">
        <v>29</v>
      </c>
      <c r="Z15" s="30">
        <v>2</v>
      </c>
      <c r="AA15" s="30">
        <v>0</v>
      </c>
      <c r="AB15" s="30">
        <v>6</v>
      </c>
      <c r="AC15" s="32"/>
      <c r="AD15" s="28"/>
      <c r="AE15" s="107" t="s">
        <v>69</v>
      </c>
      <c r="AF15" s="107"/>
      <c r="AG15" s="107"/>
      <c r="AH15" s="107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107" t="s">
        <v>29</v>
      </c>
      <c r="F16" s="107"/>
      <c r="G16" s="108"/>
      <c r="H16" s="24">
        <f t="shared" si="6"/>
        <v>5</v>
      </c>
      <c r="I16" s="25">
        <f>SUM(L16:P16,S16:V16,X16:AB16,'05'!I16:K16,'05'!M16:S16,'05'!V16:Z16,'05'!AB16:AE16,'06'!I16:K16,'06'!M16:P16,'06'!R16:W16)</f>
        <v>4</v>
      </c>
      <c r="J16" s="33">
        <v>1</v>
      </c>
      <c r="K16" s="72">
        <f t="shared" si="0"/>
        <v>1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1"/>
      <c r="R16" s="73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72">
        <f t="shared" si="2"/>
        <v>1</v>
      </c>
      <c r="X16" s="34">
        <v>0</v>
      </c>
      <c r="Y16" s="34">
        <v>1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7" t="s">
        <v>29</v>
      </c>
      <c r="AG16" s="107"/>
      <c r="AH16" s="107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107" t="s">
        <v>30</v>
      </c>
      <c r="F17" s="107"/>
      <c r="G17" s="108"/>
      <c r="H17" s="24">
        <f t="shared" si="6"/>
        <v>78</v>
      </c>
      <c r="I17" s="25">
        <f>SUM(L17:P17,S17:V17,X17:AB17,'05'!I17:K17,'05'!M17:S17,'05'!V17:Z17,'05'!AB17:AE17,'06'!I17:K17,'06'!M17:P17,'06'!R17:W17)</f>
        <v>30</v>
      </c>
      <c r="J17" s="33">
        <v>48</v>
      </c>
      <c r="K17" s="72">
        <f t="shared" si="0"/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1"/>
      <c r="R17" s="73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72">
        <f t="shared" si="2"/>
        <v>11</v>
      </c>
      <c r="X17" s="34">
        <v>2</v>
      </c>
      <c r="Y17" s="34">
        <v>6</v>
      </c>
      <c r="Z17" s="34">
        <v>1</v>
      </c>
      <c r="AA17" s="34">
        <v>0</v>
      </c>
      <c r="AB17" s="34">
        <v>2</v>
      </c>
      <c r="AC17" s="32"/>
      <c r="AD17" s="28"/>
      <c r="AE17" s="28"/>
      <c r="AF17" s="107" t="s">
        <v>30</v>
      </c>
      <c r="AG17" s="107"/>
      <c r="AH17" s="107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107" t="s">
        <v>182</v>
      </c>
      <c r="F18" s="107"/>
      <c r="G18" s="108"/>
      <c r="H18" s="24">
        <f t="shared" si="6"/>
        <v>2</v>
      </c>
      <c r="I18" s="25">
        <f>SUM(L18:P18,S18:V18,X18:AB18,'05'!I18:K18,'05'!M18:S18,'05'!V18:Z18,'05'!AB18:AE18,'06'!I18:K18,'06'!M18:P18,'06'!R18:W18)</f>
        <v>2</v>
      </c>
      <c r="J18" s="33">
        <v>0</v>
      </c>
      <c r="K18" s="72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73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72">
        <f t="shared" si="2"/>
        <v>1</v>
      </c>
      <c r="X18" s="34">
        <v>0</v>
      </c>
      <c r="Y18" s="34">
        <v>0</v>
      </c>
      <c r="Z18" s="34">
        <v>0</v>
      </c>
      <c r="AA18" s="34">
        <v>0</v>
      </c>
      <c r="AB18" s="34">
        <v>1</v>
      </c>
      <c r="AC18" s="32"/>
      <c r="AD18" s="28"/>
      <c r="AE18" s="28"/>
      <c r="AF18" s="107" t="s">
        <v>182</v>
      </c>
      <c r="AG18" s="107"/>
      <c r="AH18" s="107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107" t="s">
        <v>31</v>
      </c>
      <c r="F19" s="107"/>
      <c r="G19" s="108"/>
      <c r="H19" s="24">
        <f t="shared" si="6"/>
        <v>80</v>
      </c>
      <c r="I19" s="25">
        <f>SUM(L19:P19,S19:V19,X19:AB19,'05'!I19:K19,'05'!M19:S19,'05'!V19:Z19,'05'!AB19:AE19,'06'!I19:K19,'06'!M19:P19,'06'!R19:W19)</f>
        <v>45</v>
      </c>
      <c r="J19" s="33">
        <v>35</v>
      </c>
      <c r="K19" s="72">
        <f t="shared" si="0"/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1"/>
      <c r="R19" s="73">
        <f t="shared" si="1"/>
        <v>1</v>
      </c>
      <c r="S19" s="34">
        <v>0</v>
      </c>
      <c r="T19" s="34">
        <v>1</v>
      </c>
      <c r="U19" s="34">
        <v>0</v>
      </c>
      <c r="V19" s="34">
        <v>0</v>
      </c>
      <c r="W19" s="72">
        <f t="shared" si="2"/>
        <v>34</v>
      </c>
      <c r="X19" s="34">
        <v>8</v>
      </c>
      <c r="Y19" s="34">
        <v>22</v>
      </c>
      <c r="Z19" s="34">
        <v>1</v>
      </c>
      <c r="AA19" s="34">
        <v>0</v>
      </c>
      <c r="AB19" s="34">
        <v>3</v>
      </c>
      <c r="AC19" s="32"/>
      <c r="AD19" s="28"/>
      <c r="AE19" s="28"/>
      <c r="AF19" s="107" t="s">
        <v>31</v>
      </c>
      <c r="AG19" s="107"/>
      <c r="AH19" s="107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107" t="s">
        <v>70</v>
      </c>
      <c r="E20" s="107"/>
      <c r="F20" s="107"/>
      <c r="G20" s="108"/>
      <c r="H20" s="24">
        <f t="shared" si="6"/>
        <v>30</v>
      </c>
      <c r="I20" s="25">
        <f>SUM(L20:P20,S20:V20,X20:AB20,'05'!I20:K20,'05'!M20:S20,'05'!V20:Z20,'05'!AB20:AE20,'06'!I20:K20,'06'!M20:P20,'06'!R20:W20)</f>
        <v>28</v>
      </c>
      <c r="J20" s="33">
        <v>2</v>
      </c>
      <c r="K20" s="72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73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72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7" t="s">
        <v>70</v>
      </c>
      <c r="AF20" s="107"/>
      <c r="AG20" s="107"/>
      <c r="AH20" s="107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107" t="s">
        <v>183</v>
      </c>
      <c r="E21" s="107"/>
      <c r="F21" s="107"/>
      <c r="G21" s="108"/>
      <c r="H21" s="24">
        <f t="shared" si="6"/>
        <v>47</v>
      </c>
      <c r="I21" s="25">
        <f>SUM(L21:P21,S21:V21,X21:AB21,'05'!I21:K21,'05'!M21:S21,'05'!V21:Z21,'05'!AB21:AE21,'06'!I21:K21,'06'!M21:P21,'06'!R21:W21)</f>
        <v>7</v>
      </c>
      <c r="J21" s="33">
        <v>40</v>
      </c>
      <c r="K21" s="72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73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72">
        <f t="shared" si="2"/>
        <v>3</v>
      </c>
      <c r="X21" s="34">
        <v>1</v>
      </c>
      <c r="Y21" s="34">
        <v>0</v>
      </c>
      <c r="Z21" s="34">
        <v>1</v>
      </c>
      <c r="AA21" s="34">
        <v>0</v>
      </c>
      <c r="AB21" s="34">
        <v>1</v>
      </c>
      <c r="AC21" s="32"/>
      <c r="AD21" s="28"/>
      <c r="AE21" s="107" t="s">
        <v>183</v>
      </c>
      <c r="AF21" s="107"/>
      <c r="AG21" s="107"/>
      <c r="AH21" s="107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24">
        <f>H23+H24+H25+H27+H28</f>
        <v>3917</v>
      </c>
      <c r="I22" s="25">
        <f>SUM(L22:P22,S22:V22,X22:AB22,'05'!I22:K22,'05'!M22:S22,'05'!V22:Z22,'05'!AB22:AE22,'06'!I22:K22,'06'!M22:P22,'06'!R22:W22)</f>
        <v>697</v>
      </c>
      <c r="J22" s="24">
        <f>J23+J24+J25+J27+J28</f>
        <v>3220</v>
      </c>
      <c r="K22" s="26">
        <f t="shared" si="0"/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3</v>
      </c>
      <c r="S22" s="19">
        <v>1</v>
      </c>
      <c r="T22" s="19">
        <v>0</v>
      </c>
      <c r="U22" s="19">
        <v>0</v>
      </c>
      <c r="V22" s="19">
        <v>2</v>
      </c>
      <c r="W22" s="26">
        <f t="shared" si="2"/>
        <v>146</v>
      </c>
      <c r="X22" s="19">
        <v>25</v>
      </c>
      <c r="Y22" s="19">
        <v>84</v>
      </c>
      <c r="Z22" s="19">
        <v>10</v>
      </c>
      <c r="AA22" s="19">
        <v>2</v>
      </c>
      <c r="AB22" s="19">
        <v>25</v>
      </c>
      <c r="AC22" s="22"/>
      <c r="AD22" s="105" t="s">
        <v>71</v>
      </c>
      <c r="AE22" s="105"/>
      <c r="AF22" s="105"/>
      <c r="AG22" s="105"/>
      <c r="AH22" s="105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107" t="s">
        <v>32</v>
      </c>
      <c r="E23" s="107"/>
      <c r="F23" s="107"/>
      <c r="G23" s="108"/>
      <c r="H23" s="24">
        <f t="shared" si="6"/>
        <v>0</v>
      </c>
      <c r="I23" s="25">
        <f>SUM(L23:P23,S23:V23,X23:AB23,'05'!I23:K23,'05'!M23:S23,'05'!V23:Z23,'05'!AB23:AE23,'06'!I23:K23,'06'!M23:P23,'06'!R23:W23)</f>
        <v>0</v>
      </c>
      <c r="J23" s="33">
        <v>0</v>
      </c>
      <c r="K23" s="72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73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72">
        <f t="shared" si="2"/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7" t="s">
        <v>32</v>
      </c>
      <c r="AF23" s="107"/>
      <c r="AG23" s="107"/>
      <c r="AH23" s="107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107" t="s">
        <v>33</v>
      </c>
      <c r="E24" s="107"/>
      <c r="F24" s="107"/>
      <c r="G24" s="108"/>
      <c r="H24" s="24">
        <f t="shared" si="6"/>
        <v>1055</v>
      </c>
      <c r="I24" s="25">
        <f>SUM(L24:P24,S24:V24,X24:AB24,'05'!I24:K24,'05'!M24:S24,'05'!V24:Z24,'05'!AB24:AE24,'06'!I24:K24,'06'!M24:P24,'06'!R24:W24)</f>
        <v>94</v>
      </c>
      <c r="J24" s="33">
        <v>961</v>
      </c>
      <c r="K24" s="72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73">
        <f t="shared" si="1"/>
        <v>0</v>
      </c>
      <c r="S24" s="34">
        <v>0</v>
      </c>
      <c r="T24" s="34">
        <v>0</v>
      </c>
      <c r="U24" s="34">
        <v>0</v>
      </c>
      <c r="V24" s="34">
        <v>0</v>
      </c>
      <c r="W24" s="72">
        <f t="shared" si="2"/>
        <v>19</v>
      </c>
      <c r="X24" s="34">
        <v>1</v>
      </c>
      <c r="Y24" s="34">
        <v>8</v>
      </c>
      <c r="Z24" s="34">
        <v>1</v>
      </c>
      <c r="AA24" s="34">
        <v>0</v>
      </c>
      <c r="AB24" s="34">
        <v>9</v>
      </c>
      <c r="AC24" s="32"/>
      <c r="AD24" s="28"/>
      <c r="AE24" s="107" t="s">
        <v>33</v>
      </c>
      <c r="AF24" s="107"/>
      <c r="AG24" s="107"/>
      <c r="AH24" s="107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107" t="s">
        <v>34</v>
      </c>
      <c r="E25" s="107"/>
      <c r="F25" s="107"/>
      <c r="G25" s="108"/>
      <c r="H25" s="24">
        <f t="shared" si="6"/>
        <v>1758</v>
      </c>
      <c r="I25" s="25">
        <f>SUM(L25:P25,S25:V25,X25:AB25,'05'!I25:K25,'05'!M25:S25,'05'!V25:Z25,'05'!AB25:AE25,'06'!I25:K25,'06'!M25:P25,'06'!R25:W25)</f>
        <v>340</v>
      </c>
      <c r="J25" s="33">
        <v>1418</v>
      </c>
      <c r="K25" s="72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73">
        <f t="shared" si="1"/>
        <v>0</v>
      </c>
      <c r="S25" s="34">
        <v>0</v>
      </c>
      <c r="T25" s="34">
        <v>0</v>
      </c>
      <c r="U25" s="34">
        <v>0</v>
      </c>
      <c r="V25" s="34">
        <v>0</v>
      </c>
      <c r="W25" s="72">
        <f t="shared" si="2"/>
        <v>52</v>
      </c>
      <c r="X25" s="34">
        <v>11</v>
      </c>
      <c r="Y25" s="34">
        <v>27</v>
      </c>
      <c r="Z25" s="34">
        <v>4</v>
      </c>
      <c r="AA25" s="34">
        <v>1</v>
      </c>
      <c r="AB25" s="34">
        <v>9</v>
      </c>
      <c r="AC25" s="32"/>
      <c r="AD25" s="28"/>
      <c r="AE25" s="107" t="s">
        <v>34</v>
      </c>
      <c r="AF25" s="107"/>
      <c r="AG25" s="107"/>
      <c r="AH25" s="107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24">
        <f t="shared" si="6"/>
        <v>8</v>
      </c>
      <c r="I26" s="25">
        <f>SUM(L26:P26,S26:V26,X26:AB26,'05'!I26:K26,'05'!M26:S26,'05'!V26:Z26,'05'!AB26:AE26,'06'!I26:K26,'06'!M26:P26,'06'!R26:W26)</f>
        <v>3</v>
      </c>
      <c r="J26" s="33">
        <v>5</v>
      </c>
      <c r="K26" s="72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73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72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9" t="s">
        <v>35</v>
      </c>
      <c r="AG26" s="109"/>
      <c r="AH26" s="28" t="s">
        <v>36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107" t="s">
        <v>37</v>
      </c>
      <c r="E27" s="107"/>
      <c r="F27" s="107"/>
      <c r="G27" s="108"/>
      <c r="H27" s="24">
        <f t="shared" si="6"/>
        <v>512</v>
      </c>
      <c r="I27" s="25">
        <f>SUM(L27:P27,S27:V27,X27:AB27,'05'!I27:K27,'05'!M27:S27,'05'!V27:Z27,'05'!AB27:AE27,'06'!I27:K27,'06'!M27:P27,'06'!R27:W27)</f>
        <v>198</v>
      </c>
      <c r="J27" s="33">
        <v>314</v>
      </c>
      <c r="K27" s="72">
        <f t="shared" si="0"/>
        <v>2</v>
      </c>
      <c r="L27" s="34">
        <v>2</v>
      </c>
      <c r="M27" s="34">
        <v>0</v>
      </c>
      <c r="N27" s="34">
        <v>0</v>
      </c>
      <c r="O27" s="34">
        <v>0</v>
      </c>
      <c r="P27" s="34">
        <v>0</v>
      </c>
      <c r="Q27" s="31"/>
      <c r="R27" s="73">
        <f t="shared" si="1"/>
        <v>2</v>
      </c>
      <c r="S27" s="34">
        <v>0</v>
      </c>
      <c r="T27" s="34">
        <v>0</v>
      </c>
      <c r="U27" s="34">
        <v>0</v>
      </c>
      <c r="V27" s="34">
        <v>2</v>
      </c>
      <c r="W27" s="72">
        <f t="shared" si="2"/>
        <v>65</v>
      </c>
      <c r="X27" s="34">
        <v>11</v>
      </c>
      <c r="Y27" s="34">
        <v>43</v>
      </c>
      <c r="Z27" s="34">
        <v>4</v>
      </c>
      <c r="AA27" s="34">
        <v>1</v>
      </c>
      <c r="AB27" s="34">
        <v>6</v>
      </c>
      <c r="AC27" s="32"/>
      <c r="AD27" s="28"/>
      <c r="AE27" s="107" t="s">
        <v>37</v>
      </c>
      <c r="AF27" s="107"/>
      <c r="AG27" s="107"/>
      <c r="AH27" s="107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107" t="s">
        <v>38</v>
      </c>
      <c r="E28" s="107"/>
      <c r="F28" s="107"/>
      <c r="G28" s="108"/>
      <c r="H28" s="24">
        <f t="shared" si="6"/>
        <v>592</v>
      </c>
      <c r="I28" s="25">
        <f>SUM(L28:P28,S28:V28,X28:AB28,'05'!I28:K28,'05'!M28:S28,'05'!V28:Z28,'05'!AB28:AE28,'06'!I28:K28,'06'!M28:P28,'06'!R28:W28)</f>
        <v>65</v>
      </c>
      <c r="J28" s="33">
        <v>527</v>
      </c>
      <c r="K28" s="72">
        <f t="shared" si="0"/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1"/>
      <c r="R28" s="73">
        <f t="shared" si="1"/>
        <v>1</v>
      </c>
      <c r="S28" s="34">
        <v>1</v>
      </c>
      <c r="T28" s="34">
        <v>0</v>
      </c>
      <c r="U28" s="34">
        <v>0</v>
      </c>
      <c r="V28" s="34">
        <v>0</v>
      </c>
      <c r="W28" s="72">
        <f t="shared" si="2"/>
        <v>10</v>
      </c>
      <c r="X28" s="34">
        <v>2</v>
      </c>
      <c r="Y28" s="34">
        <v>6</v>
      </c>
      <c r="Z28" s="34">
        <v>1</v>
      </c>
      <c r="AA28" s="34">
        <v>0</v>
      </c>
      <c r="AB28" s="34">
        <v>1</v>
      </c>
      <c r="AC28" s="32"/>
      <c r="AD28" s="28"/>
      <c r="AE28" s="107" t="s">
        <v>38</v>
      </c>
      <c r="AF28" s="107"/>
      <c r="AG28" s="107"/>
      <c r="AH28" s="107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24">
        <f>SUM(H30:H32)</f>
        <v>10194</v>
      </c>
      <c r="I29" s="25">
        <f>SUM(L29:P29,S29:V29,X29:AB29,'05'!I29:K29,'05'!M29:S29,'05'!V29:Z29,'05'!AB29:AE29,'06'!I29:K29,'06'!M29:P29,'06'!R29:W29)</f>
        <v>4449</v>
      </c>
      <c r="J29" s="24">
        <f>SUM(J30:J32)</f>
        <v>5745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39</v>
      </c>
      <c r="X29" s="19">
        <v>1</v>
      </c>
      <c r="Y29" s="19">
        <v>0</v>
      </c>
      <c r="Z29" s="19">
        <v>38</v>
      </c>
      <c r="AA29" s="19">
        <v>0</v>
      </c>
      <c r="AB29" s="19">
        <v>0</v>
      </c>
      <c r="AC29" s="22"/>
      <c r="AD29" s="105" t="s">
        <v>39</v>
      </c>
      <c r="AE29" s="105"/>
      <c r="AF29" s="105"/>
      <c r="AG29" s="105"/>
      <c r="AH29" s="105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107" t="s">
        <v>40</v>
      </c>
      <c r="E30" s="107"/>
      <c r="F30" s="107"/>
      <c r="G30" s="108"/>
      <c r="H30" s="35">
        <f t="shared" si="6"/>
        <v>3631</v>
      </c>
      <c r="I30" s="25">
        <f>SUM(L30:P30,S30:V30,X30:AB30,'05'!I30:K30,'05'!M30:S30,'05'!V30:Z30,'05'!AB30:AE30,'06'!I30:K30,'06'!M30:P30,'06'!R30:W30)</f>
        <v>2289</v>
      </c>
      <c r="J30" s="33">
        <v>1342</v>
      </c>
      <c r="K30" s="72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73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72">
        <f t="shared" si="2"/>
        <v>34</v>
      </c>
      <c r="X30" s="34">
        <v>1</v>
      </c>
      <c r="Y30" s="34">
        <v>0</v>
      </c>
      <c r="Z30" s="34">
        <v>33</v>
      </c>
      <c r="AA30" s="34">
        <v>0</v>
      </c>
      <c r="AB30" s="34">
        <v>0</v>
      </c>
      <c r="AC30" s="32"/>
      <c r="AD30" s="28"/>
      <c r="AE30" s="107" t="s">
        <v>40</v>
      </c>
      <c r="AF30" s="107"/>
      <c r="AG30" s="107"/>
      <c r="AH30" s="107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107" t="s">
        <v>41</v>
      </c>
      <c r="E31" s="107"/>
      <c r="F31" s="107"/>
      <c r="G31" s="108"/>
      <c r="H31" s="35">
        <f t="shared" si="6"/>
        <v>1261</v>
      </c>
      <c r="I31" s="25">
        <f>SUM(L31:P31,S31:V31,X31:AB31,'05'!I31:K31,'05'!M31:S31,'05'!V31:Z31,'05'!AB31:AE31,'06'!I31:K31,'06'!M31:P31,'06'!R31:W31)</f>
        <v>0</v>
      </c>
      <c r="J31" s="33">
        <v>1261</v>
      </c>
      <c r="K31" s="72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73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72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7" t="s">
        <v>41</v>
      </c>
      <c r="AF31" s="107"/>
      <c r="AG31" s="107"/>
      <c r="AH31" s="107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107" t="s">
        <v>42</v>
      </c>
      <c r="E32" s="107"/>
      <c r="F32" s="107"/>
      <c r="G32" s="108"/>
      <c r="H32" s="35">
        <f t="shared" si="6"/>
        <v>5302</v>
      </c>
      <c r="I32" s="25">
        <f>SUM(L32:P32,S32:V32,X32:AB32,'05'!I32:K32,'05'!M32:S32,'05'!V32:Z32,'05'!AB32:AE32,'06'!I32:K32,'06'!M32:P32,'06'!R32:W32)</f>
        <v>2160</v>
      </c>
      <c r="J32" s="33">
        <v>3142</v>
      </c>
      <c r="K32" s="72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73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72">
        <f t="shared" si="2"/>
        <v>5</v>
      </c>
      <c r="X32" s="34">
        <v>0</v>
      </c>
      <c r="Y32" s="34">
        <v>0</v>
      </c>
      <c r="Z32" s="34">
        <v>5</v>
      </c>
      <c r="AA32" s="34">
        <v>0</v>
      </c>
      <c r="AB32" s="34">
        <v>0</v>
      </c>
      <c r="AC32" s="32"/>
      <c r="AD32" s="28"/>
      <c r="AE32" s="107" t="s">
        <v>42</v>
      </c>
      <c r="AF32" s="107"/>
      <c r="AG32" s="107"/>
      <c r="AH32" s="107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105" t="s">
        <v>43</v>
      </c>
      <c r="D33" s="105"/>
      <c r="E33" s="105"/>
      <c r="F33" s="105"/>
      <c r="G33" s="106"/>
      <c r="H33" s="24">
        <f>H34+H35+H38+H44+H46+H47</f>
        <v>2523</v>
      </c>
      <c r="I33" s="25">
        <f>SUM(L33:P33,S33:V33,X33:AB33,'05'!I33:K33,'05'!M33:S33,'05'!V33:Z33,'05'!AB33:AE33,'06'!I33:K33,'06'!M33:P33,'06'!R33:W33)</f>
        <v>1071</v>
      </c>
      <c r="J33" s="24">
        <f>J34+J35+J38+J44+J46+J47</f>
        <v>1452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5" t="s">
        <v>43</v>
      </c>
      <c r="AE33" s="105"/>
      <c r="AF33" s="105"/>
      <c r="AG33" s="105"/>
      <c r="AH33" s="105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107" t="s">
        <v>44</v>
      </c>
      <c r="E34" s="107"/>
      <c r="F34" s="107"/>
      <c r="G34" s="108"/>
      <c r="H34" s="24">
        <f t="shared" si="6"/>
        <v>2270</v>
      </c>
      <c r="I34" s="25">
        <f>SUM(L34:P34,S34:V34,X34:AB34,'05'!I34:K34,'05'!M34:S34,'05'!V34:Z34,'05'!AB34:AE34,'06'!I34:K34,'06'!M34:P34,'06'!R34:W34)</f>
        <v>995</v>
      </c>
      <c r="J34" s="33">
        <v>1275</v>
      </c>
      <c r="K34" s="72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73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72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7" t="s">
        <v>44</v>
      </c>
      <c r="AF34" s="107"/>
      <c r="AG34" s="107"/>
      <c r="AH34" s="107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107" t="s">
        <v>45</v>
      </c>
      <c r="E35" s="107"/>
      <c r="F35" s="107"/>
      <c r="G35" s="108"/>
      <c r="H35" s="24">
        <f t="shared" si="6"/>
        <v>49</v>
      </c>
      <c r="I35" s="25">
        <f>SUM(L35:P35,S35:V35,X35:AB35,'05'!I35:K35,'05'!M35:S35,'05'!V35:Z35,'05'!AB35:AE35,'06'!I35:K35,'06'!M35:P35,'06'!R35:W35)</f>
        <v>2</v>
      </c>
      <c r="J35" s="19">
        <v>47</v>
      </c>
      <c r="K35" s="72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73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72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7" t="s">
        <v>45</v>
      </c>
      <c r="AF35" s="107"/>
      <c r="AG35" s="107"/>
      <c r="AH35" s="107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107" t="s">
        <v>45</v>
      </c>
      <c r="F36" s="107"/>
      <c r="G36" s="108"/>
      <c r="H36" s="24">
        <f t="shared" si="6"/>
        <v>29</v>
      </c>
      <c r="I36" s="25">
        <f>SUM(L36:P36,S36:V36,X36:AB36,'05'!I36:K36,'05'!M36:S36,'05'!V36:Z36,'05'!AB36:AE36,'06'!I36:K36,'06'!M36:P36,'06'!R36:W36)</f>
        <v>0</v>
      </c>
      <c r="J36" s="33">
        <v>29</v>
      </c>
      <c r="K36" s="72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73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72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7" t="s">
        <v>45</v>
      </c>
      <c r="AG36" s="107"/>
      <c r="AH36" s="107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107" t="s">
        <v>46</v>
      </c>
      <c r="F37" s="107"/>
      <c r="G37" s="108"/>
      <c r="H37" s="24">
        <f t="shared" si="6"/>
        <v>20</v>
      </c>
      <c r="I37" s="25">
        <f>SUM(L37:P37,S37:V37,X37:AB37,'05'!I37:K37,'05'!M37:S37,'05'!V37:Z37,'05'!AB37:AE37,'06'!I37:K37,'06'!M37:P37,'06'!R37:W37)</f>
        <v>2</v>
      </c>
      <c r="J37" s="33">
        <v>18</v>
      </c>
      <c r="K37" s="72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73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72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7" t="s">
        <v>46</v>
      </c>
      <c r="AG37" s="107"/>
      <c r="AH37" s="107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107" t="s">
        <v>47</v>
      </c>
      <c r="E38" s="107"/>
      <c r="F38" s="107"/>
      <c r="G38" s="108"/>
      <c r="H38" s="24">
        <f t="shared" si="6"/>
        <v>202</v>
      </c>
      <c r="I38" s="25">
        <f>SUM(L38:P38,S38:V38,X38:AB38,'05'!I38:K38,'05'!M38:S38,'05'!V38:Z38,'05'!AB38:AE38,'06'!I38:K38,'06'!M38:P38,'06'!R38:W38)</f>
        <v>72</v>
      </c>
      <c r="J38" s="19">
        <f>SUM(J39:J43)</f>
        <v>130</v>
      </c>
      <c r="K38" s="72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73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72">
        <f t="shared" si="2"/>
        <v>0</v>
      </c>
      <c r="X38" s="30">
        <f>SUM(X39:X43)</f>
        <v>0</v>
      </c>
      <c r="Y38" s="30">
        <f>SUM(Y39:Y43)</f>
        <v>0</v>
      </c>
      <c r="Z38" s="30">
        <f>SUM(Z39:Z43)</f>
        <v>0</v>
      </c>
      <c r="AA38" s="30">
        <f>SUM(AA39:AA43)</f>
        <v>0</v>
      </c>
      <c r="AB38" s="30">
        <f>SUM(AB39:AB43)</f>
        <v>0</v>
      </c>
      <c r="AC38" s="32"/>
      <c r="AD38" s="28"/>
      <c r="AE38" s="107" t="s">
        <v>47</v>
      </c>
      <c r="AF38" s="107"/>
      <c r="AG38" s="107"/>
      <c r="AH38" s="107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110" t="s">
        <v>48</v>
      </c>
      <c r="F39" s="110"/>
      <c r="G39" s="111"/>
      <c r="H39" s="24">
        <f t="shared" si="6"/>
        <v>6</v>
      </c>
      <c r="I39" s="25">
        <f>SUM(L39:P39,S39:V39,X39:AB39,'05'!I39:K39,'05'!M39:S39,'05'!V39:Z39,'05'!AB39:AE39,'06'!I39:K39,'06'!M39:P39,'06'!R39:W39)</f>
        <v>4</v>
      </c>
      <c r="J39" s="33">
        <v>2</v>
      </c>
      <c r="K39" s="72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73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72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10" t="s">
        <v>48</v>
      </c>
      <c r="AG39" s="110"/>
      <c r="AH39" s="110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107" t="s">
        <v>49</v>
      </c>
      <c r="F40" s="107"/>
      <c r="G40" s="108"/>
      <c r="H40" s="24">
        <f t="shared" si="6"/>
        <v>154</v>
      </c>
      <c r="I40" s="25">
        <f>SUM(L40:P40,S40:V40,X40:AB40,'05'!I40:K40,'05'!M40:S40,'05'!V40:Z40,'05'!AB40:AE40,'06'!I40:K40,'06'!M40:P40,'06'!R40:W40)</f>
        <v>42</v>
      </c>
      <c r="J40" s="33">
        <v>112</v>
      </c>
      <c r="K40" s="72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73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72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7" t="s">
        <v>49</v>
      </c>
      <c r="AG40" s="107"/>
      <c r="AH40" s="107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107" t="s">
        <v>165</v>
      </c>
      <c r="F41" s="107"/>
      <c r="G41" s="108"/>
      <c r="H41" s="24">
        <f t="shared" si="6"/>
        <v>39</v>
      </c>
      <c r="I41" s="25">
        <f>SUM(L41:P41,S41:V41,X41:AB41,'05'!I41:K41,'05'!M41:S41,'05'!V41:Z41,'05'!AB41:AE41,'06'!I41:K41,'06'!M41:P41,'06'!R41:W41)</f>
        <v>23</v>
      </c>
      <c r="J41" s="33">
        <v>16</v>
      </c>
      <c r="K41" s="72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73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72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7" t="s">
        <v>165</v>
      </c>
      <c r="AG41" s="107"/>
      <c r="AH41" s="107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107" t="s">
        <v>50</v>
      </c>
      <c r="F42" s="107"/>
      <c r="G42" s="108"/>
      <c r="H42" s="24">
        <f t="shared" si="6"/>
        <v>3</v>
      </c>
      <c r="I42" s="25">
        <f>SUM(L42:P42,S42:V42,X42:AB42,'05'!I42:K42,'05'!M42:S42,'05'!V42:Z42,'05'!AB42:AE42,'06'!I42:K42,'06'!M42:P42,'06'!R42:W42)</f>
        <v>3</v>
      </c>
      <c r="J42" s="33">
        <v>0</v>
      </c>
      <c r="K42" s="72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73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72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7" t="s">
        <v>50</v>
      </c>
      <c r="AG42" s="107"/>
      <c r="AH42" s="107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112" t="s">
        <v>72</v>
      </c>
      <c r="F43" s="112"/>
      <c r="G43" s="113"/>
      <c r="H43" s="24">
        <f t="shared" si="6"/>
        <v>0</v>
      </c>
      <c r="I43" s="25">
        <f>SUM(L43:P43,S43:V43,X43:AB43,'05'!I43:K43,'05'!M43:S43,'05'!V43:Z43,'05'!AB43:AE43,'06'!I43:K43,'06'!M43:P43,'06'!R43:W43)</f>
        <v>0</v>
      </c>
      <c r="J43" s="33">
        <v>0</v>
      </c>
      <c r="K43" s="72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73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72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2" t="s">
        <v>72</v>
      </c>
      <c r="AG43" s="112"/>
      <c r="AH43" s="112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107" t="s">
        <v>73</v>
      </c>
      <c r="E44" s="107"/>
      <c r="F44" s="107"/>
      <c r="G44" s="108"/>
      <c r="H44" s="24">
        <f t="shared" si="6"/>
        <v>1</v>
      </c>
      <c r="I44" s="25">
        <f>SUM(L44:P44,S44:V44,X44:AB44,'05'!I44:K44,'05'!M44:S44,'05'!V44:Z44,'05'!AB44:AE44,'06'!I44:K44,'06'!M44:P44,'06'!R44:W44)</f>
        <v>1</v>
      </c>
      <c r="J44" s="33">
        <v>0</v>
      </c>
      <c r="K44" s="72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73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72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7" t="s">
        <v>73</v>
      </c>
      <c r="AF44" s="107"/>
      <c r="AG44" s="107"/>
      <c r="AH44" s="107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24">
        <f t="shared" si="6"/>
        <v>1</v>
      </c>
      <c r="I45" s="25">
        <f>SUM(L45:P45,S45:V45,X45:AB45,'05'!I45:K45,'05'!M45:S45,'05'!V45:Z45,'05'!AB45:AE45,'06'!I45:K45,'06'!M45:P45,'06'!R45:W45)</f>
        <v>1</v>
      </c>
      <c r="J45" s="33">
        <v>0</v>
      </c>
      <c r="K45" s="72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73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72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9" t="s">
        <v>52</v>
      </c>
      <c r="AG45" s="109"/>
      <c r="AH45" s="28" t="s">
        <v>51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107" t="s">
        <v>53</v>
      </c>
      <c r="E46" s="107"/>
      <c r="F46" s="107"/>
      <c r="G46" s="108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72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73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72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7" t="s">
        <v>53</v>
      </c>
      <c r="AF46" s="107"/>
      <c r="AG46" s="107"/>
      <c r="AH46" s="107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107" t="s">
        <v>75</v>
      </c>
      <c r="E47" s="107"/>
      <c r="F47" s="107"/>
      <c r="G47" s="108"/>
      <c r="H47" s="24">
        <f t="shared" si="6"/>
        <v>1</v>
      </c>
      <c r="I47" s="25">
        <f>SUM(L47:P47,S47:V47,X47:AB47,'05'!I47:K47,'05'!M47:S47,'05'!V47:Z47,'05'!AB47:AE47,'06'!I47:K47,'06'!M47:P47,'06'!R47:W47)</f>
        <v>1</v>
      </c>
      <c r="J47" s="33">
        <v>0</v>
      </c>
      <c r="K47" s="72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73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72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7" t="s">
        <v>75</v>
      </c>
      <c r="AF47" s="107"/>
      <c r="AG47" s="107"/>
      <c r="AH47" s="107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105" t="s">
        <v>76</v>
      </c>
      <c r="D48" s="105"/>
      <c r="E48" s="105"/>
      <c r="F48" s="105"/>
      <c r="G48" s="106"/>
      <c r="H48" s="24">
        <f>H49+H53</f>
        <v>193</v>
      </c>
      <c r="I48" s="25">
        <f>SUM(L48:P48,S48:V48,X48:AB48,'05'!I48:K48,'05'!M48:S48,'05'!V48:Z48,'05'!AB48:AE48,'06'!I48:K48,'06'!M48:P48,'06'!R48:W48)</f>
        <v>33</v>
      </c>
      <c r="J48" s="24">
        <f>J49+J53</f>
        <v>160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2</v>
      </c>
      <c r="X48" s="19">
        <v>0</v>
      </c>
      <c r="Y48" s="19">
        <v>2</v>
      </c>
      <c r="Z48" s="19">
        <v>0</v>
      </c>
      <c r="AA48" s="19">
        <v>0</v>
      </c>
      <c r="AB48" s="19">
        <v>0</v>
      </c>
      <c r="AC48" s="22"/>
      <c r="AD48" s="105" t="s">
        <v>76</v>
      </c>
      <c r="AE48" s="105"/>
      <c r="AF48" s="105"/>
      <c r="AG48" s="105"/>
      <c r="AH48" s="105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107" t="s">
        <v>77</v>
      </c>
      <c r="E49" s="107"/>
      <c r="F49" s="107"/>
      <c r="G49" s="108"/>
      <c r="H49" s="24">
        <f>SUM(H50:H52)</f>
        <v>74</v>
      </c>
      <c r="I49" s="25">
        <f>SUM(L49:P49,S49:V49,X49:AB49,'05'!I49:K49,'05'!M49:S49,'05'!V49:Z49,'05'!AB49:AE49,'06'!I49:K49,'06'!M49:P49,'06'!R49:W49)</f>
        <v>16</v>
      </c>
      <c r="J49" s="24">
        <f>SUM(J50:J52)</f>
        <v>58</v>
      </c>
      <c r="K49" s="72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73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72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7" t="s">
        <v>77</v>
      </c>
      <c r="AF49" s="107"/>
      <c r="AG49" s="107"/>
      <c r="AH49" s="107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24">
        <f t="shared" si="6"/>
        <v>10</v>
      </c>
      <c r="I50" s="25">
        <f>SUM(L50:P50,S50:V50,X50:AB50,'05'!I50:K50,'05'!M50:S50,'05'!V50:Z50,'05'!AB50:AE50,'06'!I50:K50,'06'!M50:P50,'06'!R50:W50)</f>
        <v>2</v>
      </c>
      <c r="J50" s="33">
        <v>8</v>
      </c>
      <c r="K50" s="72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73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72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2" t="s">
        <v>78</v>
      </c>
      <c r="AG50" s="107"/>
      <c r="AH50" s="107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112" t="s">
        <v>79</v>
      </c>
      <c r="F51" s="107"/>
      <c r="G51" s="108"/>
      <c r="H51" s="24">
        <f t="shared" si="6"/>
        <v>48</v>
      </c>
      <c r="I51" s="25">
        <f>SUM(L51:P51,S51:V51,X51:AB51,'05'!I51:K51,'05'!M51:S51,'05'!V51:Z51,'05'!AB51:AE51,'06'!I51:K51,'06'!M51:P51,'06'!R51:W51)</f>
        <v>7</v>
      </c>
      <c r="J51" s="33">
        <v>41</v>
      </c>
      <c r="K51" s="72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73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72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2" t="s">
        <v>79</v>
      </c>
      <c r="AG51" s="107"/>
      <c r="AH51" s="107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112" t="s">
        <v>54</v>
      </c>
      <c r="F52" s="107"/>
      <c r="G52" s="108"/>
      <c r="H52" s="24">
        <f t="shared" si="6"/>
        <v>16</v>
      </c>
      <c r="I52" s="25">
        <f>SUM(L52:P52,S52:V52,X52:AB52,'05'!I52:K52,'05'!M52:S52,'05'!V52:Z52,'05'!AB52:AE52,'06'!I52:K52,'06'!M52:P52,'06'!R52:W52)</f>
        <v>7</v>
      </c>
      <c r="J52" s="33">
        <v>9</v>
      </c>
      <c r="K52" s="72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73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72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2" t="s">
        <v>54</v>
      </c>
      <c r="AG52" s="107"/>
      <c r="AH52" s="107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107" t="s">
        <v>130</v>
      </c>
      <c r="E53" s="107"/>
      <c r="F53" s="107"/>
      <c r="G53" s="108"/>
      <c r="H53" s="24">
        <f t="shared" si="6"/>
        <v>119</v>
      </c>
      <c r="I53" s="25">
        <f>SUM(L53:P53,S53:V53,X53:AB53,'05'!I53:K53,'05'!M53:S53,'05'!V53:Z53,'05'!AB53:AE53,'06'!I53:K53,'06'!M53:P53,'06'!R53:W53)</f>
        <v>17</v>
      </c>
      <c r="J53" s="33">
        <v>102</v>
      </c>
      <c r="K53" s="72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73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72">
        <f t="shared" si="2"/>
        <v>2</v>
      </c>
      <c r="X53" s="34">
        <v>0</v>
      </c>
      <c r="Y53" s="34">
        <v>2</v>
      </c>
      <c r="Z53" s="34">
        <v>0</v>
      </c>
      <c r="AA53" s="34">
        <v>0</v>
      </c>
      <c r="AB53" s="34">
        <v>0</v>
      </c>
      <c r="AC53" s="32"/>
      <c r="AD53" s="28"/>
      <c r="AE53" s="107" t="s">
        <v>130</v>
      </c>
      <c r="AF53" s="107"/>
      <c r="AG53" s="107"/>
      <c r="AH53" s="107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109" t="s">
        <v>131</v>
      </c>
      <c r="F54" s="109"/>
      <c r="G54" s="29" t="s">
        <v>55</v>
      </c>
      <c r="H54" s="24">
        <f t="shared" si="6"/>
        <v>79</v>
      </c>
      <c r="I54" s="25">
        <f>SUM(L54:P54,S54:V54,X54:AB54,'05'!I54:K54,'05'!M54:S54,'05'!V54:Z54,'05'!AB54:AE54,'06'!I54:K54,'06'!M54:P54,'06'!R54:W54)</f>
        <v>6</v>
      </c>
      <c r="J54" s="33">
        <v>73</v>
      </c>
      <c r="K54" s="72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73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72">
        <f t="shared" si="2"/>
        <v>2</v>
      </c>
      <c r="X54" s="34">
        <v>0</v>
      </c>
      <c r="Y54" s="34">
        <v>2</v>
      </c>
      <c r="Z54" s="34">
        <v>0</v>
      </c>
      <c r="AA54" s="34">
        <v>0</v>
      </c>
      <c r="AB54" s="34">
        <v>0</v>
      </c>
      <c r="AC54" s="36"/>
      <c r="AD54" s="12"/>
      <c r="AE54" s="12"/>
      <c r="AF54" s="109" t="s">
        <v>56</v>
      </c>
      <c r="AG54" s="109"/>
      <c r="AH54" s="28" t="s">
        <v>55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24">
        <f t="shared" si="6"/>
        <v>27</v>
      </c>
      <c r="I55" s="25">
        <f>SUM(L55:P55,S55:V55,X55:AB55,'05'!I55:K55,'05'!M55:S55,'05'!V55:Z55,'05'!AB55:AE55,'06'!I55:K55,'06'!M55:P55,'06'!R55:W55)</f>
        <v>5</v>
      </c>
      <c r="J55" s="33">
        <v>22</v>
      </c>
      <c r="K55" s="72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73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72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5" t="s">
        <v>58</v>
      </c>
      <c r="AG55" s="115"/>
      <c r="AH55" s="28" t="s">
        <v>57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105" t="s">
        <v>59</v>
      </c>
      <c r="D56" s="105"/>
      <c r="E56" s="105"/>
      <c r="F56" s="105"/>
      <c r="G56" s="106"/>
      <c r="H56" s="24">
        <f t="shared" si="6"/>
        <v>1551</v>
      </c>
      <c r="I56" s="25">
        <f>SUM(L56:P56,S56:V56,X56:AB56,'05'!I56:K56,'05'!M56:S56,'05'!V56:Z56,'05'!AB56:AE56,'06'!I56:K56,'06'!M56:P56,'06'!R56:W56)</f>
        <v>507</v>
      </c>
      <c r="J56" s="33">
        <v>1044</v>
      </c>
      <c r="K56" s="26">
        <f t="shared" si="0"/>
        <v>3</v>
      </c>
      <c r="L56" s="33">
        <v>3</v>
      </c>
      <c r="M56" s="33">
        <v>0</v>
      </c>
      <c r="N56" s="33">
        <v>0</v>
      </c>
      <c r="O56" s="33">
        <v>0</v>
      </c>
      <c r="P56" s="33">
        <v>0</v>
      </c>
      <c r="Q56" s="20"/>
      <c r="R56" s="27">
        <f t="shared" si="1"/>
        <v>3</v>
      </c>
      <c r="S56" s="33">
        <v>2</v>
      </c>
      <c r="T56" s="33">
        <v>0</v>
      </c>
      <c r="U56" s="33">
        <v>0</v>
      </c>
      <c r="V56" s="33">
        <v>1</v>
      </c>
      <c r="W56" s="26">
        <f t="shared" si="2"/>
        <v>23</v>
      </c>
      <c r="X56" s="33">
        <v>4</v>
      </c>
      <c r="Y56" s="33">
        <v>13</v>
      </c>
      <c r="Z56" s="33">
        <v>3</v>
      </c>
      <c r="AA56" s="33">
        <v>0</v>
      </c>
      <c r="AB56" s="33">
        <v>3</v>
      </c>
      <c r="AC56" s="38"/>
      <c r="AD56" s="105" t="s">
        <v>59</v>
      </c>
      <c r="AE56" s="105"/>
      <c r="AF56" s="105"/>
      <c r="AG56" s="105"/>
      <c r="AH56" s="105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109" t="s">
        <v>58</v>
      </c>
      <c r="E57" s="109"/>
      <c r="F57" s="107" t="s">
        <v>60</v>
      </c>
      <c r="G57" s="108"/>
      <c r="H57" s="24">
        <f t="shared" si="6"/>
        <v>66</v>
      </c>
      <c r="I57" s="25">
        <f>SUM(L57:P57,S57:V57,X57:AB57,'05'!I57:K57,'05'!M57:S57,'05'!V57:Z57,'05'!AB57:AE57,'06'!I57:K57,'06'!M57:P57,'06'!R57:W57)</f>
        <v>1</v>
      </c>
      <c r="J57" s="33">
        <v>65</v>
      </c>
      <c r="K57" s="72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73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72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9" t="s">
        <v>58</v>
      </c>
      <c r="AF57" s="109"/>
      <c r="AG57" s="107" t="s">
        <v>60</v>
      </c>
      <c r="AH57" s="107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109" t="s">
        <v>58</v>
      </c>
      <c r="E58" s="109"/>
      <c r="F58" s="107" t="s">
        <v>61</v>
      </c>
      <c r="G58" s="108"/>
      <c r="H58" s="24">
        <f t="shared" si="6"/>
        <v>276</v>
      </c>
      <c r="I58" s="25">
        <f>SUM(L58:P58,S58:V58,X58:AB58,'05'!I58:K58,'05'!M58:S58,'05'!V58:Z58,'05'!AB58:AE58,'06'!I58:K58,'06'!M58:P58,'06'!R58:W58)</f>
        <v>46</v>
      </c>
      <c r="J58" s="33">
        <v>230</v>
      </c>
      <c r="K58" s="72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73">
        <f t="shared" si="1"/>
        <v>0</v>
      </c>
      <c r="S58" s="34">
        <v>0</v>
      </c>
      <c r="T58" s="34">
        <v>0</v>
      </c>
      <c r="U58" s="34">
        <v>0</v>
      </c>
      <c r="V58" s="34">
        <v>0</v>
      </c>
      <c r="W58" s="72">
        <f t="shared" si="2"/>
        <v>7</v>
      </c>
      <c r="X58" s="34">
        <v>0</v>
      </c>
      <c r="Y58" s="34">
        <v>4</v>
      </c>
      <c r="Z58" s="34">
        <v>1</v>
      </c>
      <c r="AA58" s="34">
        <v>0</v>
      </c>
      <c r="AB58" s="34">
        <v>2</v>
      </c>
      <c r="AC58" s="36"/>
      <c r="AD58" s="12"/>
      <c r="AE58" s="109" t="s">
        <v>58</v>
      </c>
      <c r="AF58" s="109"/>
      <c r="AG58" s="107" t="s">
        <v>61</v>
      </c>
      <c r="AH58" s="107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109" t="s">
        <v>58</v>
      </c>
      <c r="E59" s="109"/>
      <c r="F59" s="107" t="s">
        <v>62</v>
      </c>
      <c r="G59" s="108"/>
      <c r="H59" s="24">
        <f t="shared" si="6"/>
        <v>360</v>
      </c>
      <c r="I59" s="25">
        <f>SUM(L59:P59,S59:V59,X59:AB59,'05'!I59:K59,'05'!M59:S59,'05'!V59:Z59,'05'!AB59:AE59,'06'!I59:K59,'06'!M59:P59,'06'!R59:W59)</f>
        <v>158</v>
      </c>
      <c r="J59" s="33">
        <v>202</v>
      </c>
      <c r="K59" s="72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73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72">
        <f t="shared" si="2"/>
        <v>1</v>
      </c>
      <c r="X59" s="34">
        <v>0</v>
      </c>
      <c r="Y59" s="34">
        <v>0</v>
      </c>
      <c r="Z59" s="34">
        <v>1</v>
      </c>
      <c r="AA59" s="34">
        <v>0</v>
      </c>
      <c r="AB59" s="34">
        <v>0</v>
      </c>
      <c r="AC59" s="36"/>
      <c r="AD59" s="12"/>
      <c r="AE59" s="109" t="s">
        <v>82</v>
      </c>
      <c r="AF59" s="109"/>
      <c r="AG59" s="107" t="s">
        <v>62</v>
      </c>
      <c r="AH59" s="107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109" t="s">
        <v>82</v>
      </c>
      <c r="E60" s="109"/>
      <c r="F60" s="107" t="s">
        <v>83</v>
      </c>
      <c r="G60" s="108"/>
      <c r="H60" s="24">
        <f t="shared" si="6"/>
        <v>74</v>
      </c>
      <c r="I60" s="25">
        <f>SUM(L60:P60,S60:V60,X60:AB60,'05'!I60:K60,'05'!M60:S60,'05'!V60:Z60,'05'!AB60:AE60,'06'!I60:K60,'06'!M60:P60,'06'!R60:W60)</f>
        <v>38</v>
      </c>
      <c r="J60" s="33">
        <v>36</v>
      </c>
      <c r="K60" s="72">
        <f t="shared" si="0"/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1"/>
      <c r="R60" s="73">
        <f t="shared" si="1"/>
        <v>1</v>
      </c>
      <c r="S60" s="34">
        <v>1</v>
      </c>
      <c r="T60" s="34">
        <v>0</v>
      </c>
      <c r="U60" s="34">
        <v>0</v>
      </c>
      <c r="V60" s="34">
        <v>0</v>
      </c>
      <c r="W60" s="72">
        <f t="shared" si="2"/>
        <v>10</v>
      </c>
      <c r="X60" s="34">
        <v>3</v>
      </c>
      <c r="Y60" s="34">
        <v>6</v>
      </c>
      <c r="Z60" s="34">
        <v>0</v>
      </c>
      <c r="AA60" s="34">
        <v>0</v>
      </c>
      <c r="AB60" s="34">
        <v>1</v>
      </c>
      <c r="AC60" s="36"/>
      <c r="AD60" s="12"/>
      <c r="AE60" s="109" t="s">
        <v>82</v>
      </c>
      <c r="AF60" s="109"/>
      <c r="AG60" s="107" t="s">
        <v>83</v>
      </c>
      <c r="AH60" s="107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24">
        <f t="shared" si="6"/>
        <v>10</v>
      </c>
      <c r="I61" s="25">
        <f>SUM(L61:P61,S61:V61,X61:AB61,'05'!I61:K61,'05'!M61:S61,'05'!V61:Z61,'05'!AB61:AE61,'06'!I61:K61,'06'!M61:P61,'06'!R61:W61)</f>
        <v>2</v>
      </c>
      <c r="J61" s="33">
        <v>8</v>
      </c>
      <c r="K61" s="72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73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72">
        <f t="shared" si="2"/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6"/>
      <c r="AD61" s="12"/>
      <c r="AE61" s="109" t="s">
        <v>82</v>
      </c>
      <c r="AF61" s="109"/>
      <c r="AG61" s="116" t="s">
        <v>164</v>
      </c>
      <c r="AH61" s="116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109" t="s">
        <v>82</v>
      </c>
      <c r="E62" s="109"/>
      <c r="F62" s="107" t="s">
        <v>63</v>
      </c>
      <c r="G62" s="108"/>
      <c r="H62" s="24">
        <f t="shared" si="6"/>
        <v>61</v>
      </c>
      <c r="I62" s="25">
        <f>SUM(L62:P62,S62:V62,X62:AB62,'05'!I62:K62,'05'!M62:S62,'05'!V62:Z62,'05'!AB62:AE62,'06'!I62:K62,'06'!M62:P62,'06'!R62:W62)</f>
        <v>3</v>
      </c>
      <c r="J62" s="33">
        <v>58</v>
      </c>
      <c r="K62" s="72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73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72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9" t="s">
        <v>56</v>
      </c>
      <c r="AF62" s="109"/>
      <c r="AG62" s="107" t="s">
        <v>63</v>
      </c>
      <c r="AH62" s="107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40">
        <f t="shared" si="6"/>
        <v>452</v>
      </c>
      <c r="I63" s="41">
        <f>SUM(L63:P63,S63:V63,X63:AB63,'05'!I63:K63,'05'!M63:S63,'05'!V63:Z63,'05'!AB63:AE63,'06'!I63:K63,'06'!M63:P63,'06'!R63:W63)</f>
        <v>197</v>
      </c>
      <c r="J63" s="42">
        <v>255</v>
      </c>
      <c r="K63" s="74">
        <f t="shared" si="0"/>
        <v>2</v>
      </c>
      <c r="L63" s="44">
        <v>2</v>
      </c>
      <c r="M63" s="44">
        <v>0</v>
      </c>
      <c r="N63" s="44">
        <v>0</v>
      </c>
      <c r="O63" s="44">
        <v>0</v>
      </c>
      <c r="P63" s="44">
        <v>0</v>
      </c>
      <c r="Q63" s="31"/>
      <c r="R63" s="7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74">
        <f t="shared" si="2"/>
        <v>3</v>
      </c>
      <c r="X63" s="44">
        <v>1</v>
      </c>
      <c r="Y63" s="44">
        <v>1</v>
      </c>
      <c r="Z63" s="44">
        <v>1</v>
      </c>
      <c r="AA63" s="44">
        <v>0</v>
      </c>
      <c r="AB63" s="44">
        <v>0</v>
      </c>
      <c r="AC63" s="45"/>
      <c r="AD63" s="39"/>
      <c r="AE63" s="117" t="s">
        <v>84</v>
      </c>
      <c r="AF63" s="117"/>
      <c r="AG63" s="118" t="s">
        <v>64</v>
      </c>
      <c r="AH63" s="118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6" t="s">
        <v>150</v>
      </c>
      <c r="H66" s="46"/>
    </row>
    <row r="67" spans="7:28" ht="12">
      <c r="G67" s="46" t="s">
        <v>151</v>
      </c>
      <c r="H67" s="47">
        <f>SUM(H9,H22,H29,H33,H48,H56)-H8</f>
        <v>0</v>
      </c>
      <c r="I67" s="47">
        <f>SUM(I9,I22,I29,I33,I48,I56)-I8</f>
        <v>0</v>
      </c>
      <c r="J67" s="47">
        <f>SUM(J9,J22,J29,J33,J48,J56)-J8</f>
        <v>0</v>
      </c>
      <c r="K67" s="47">
        <f aca="true" t="shared" si="7" ref="K67:P67">SUM(K9,K22,K29,K33,K48,K56)-K8</f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Q67" s="47"/>
      <c r="R67" s="47">
        <f aca="true" t="shared" si="8" ref="R67:AB67">SUM(R9,R22,R29,R33,R48,R56)-R8</f>
        <v>0</v>
      </c>
      <c r="S67" s="47">
        <f t="shared" si="8"/>
        <v>0</v>
      </c>
      <c r="T67" s="47">
        <f t="shared" si="8"/>
        <v>0</v>
      </c>
      <c r="U67" s="47">
        <f t="shared" si="8"/>
        <v>0</v>
      </c>
      <c r="V67" s="47">
        <f t="shared" si="8"/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 t="shared" si="8"/>
        <v>0</v>
      </c>
    </row>
    <row r="68" spans="7:28" ht="12">
      <c r="G68" s="46" t="s">
        <v>152</v>
      </c>
      <c r="H68" s="47">
        <f>SUM(H10,H15,H20,H21)-H9</f>
        <v>0</v>
      </c>
      <c r="I68" s="47">
        <f>SUM(I10,I15,I20,I21)-I9</f>
        <v>0</v>
      </c>
      <c r="J68" s="47">
        <f>SUM(J10,J15,J20,J21)-J9</f>
        <v>0</v>
      </c>
      <c r="K68" s="47">
        <f aca="true" t="shared" si="9" ref="K68:P68">SUM(K10,K15,K20,K21)-K9</f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Q68" s="47"/>
      <c r="R68" s="47">
        <f aca="true" t="shared" si="10" ref="R68:AB68">SUM(R10,R15,R20,R21)-R9</f>
        <v>0</v>
      </c>
      <c r="S68" s="47">
        <f t="shared" si="10"/>
        <v>0</v>
      </c>
      <c r="T68" s="47">
        <f t="shared" si="10"/>
        <v>0</v>
      </c>
      <c r="U68" s="47">
        <f t="shared" si="10"/>
        <v>0</v>
      </c>
      <c r="V68" s="47">
        <f t="shared" si="10"/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 t="shared" si="10"/>
        <v>0</v>
      </c>
    </row>
    <row r="69" spans="7:28" ht="12">
      <c r="G69" s="46" t="s">
        <v>26</v>
      </c>
      <c r="H69" s="47">
        <f>SUM(H11:H14)-H10</f>
        <v>0</v>
      </c>
      <c r="I69" s="47">
        <f>SUM(I11:I14)-I10</f>
        <v>0</v>
      </c>
      <c r="J69" s="47">
        <f>SUM(J11:J14)-J10</f>
        <v>0</v>
      </c>
      <c r="K69" s="47">
        <f aca="true" t="shared" si="11" ref="K69:P69">SUM(K11:K14)-K10</f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Q69" s="47"/>
      <c r="R69" s="47">
        <f aca="true" t="shared" si="12" ref="R69:AB69">SUM(R11:R14)-R10</f>
        <v>0</v>
      </c>
      <c r="S69" s="47">
        <f t="shared" si="12"/>
        <v>0</v>
      </c>
      <c r="T69" s="47">
        <f t="shared" si="12"/>
        <v>0</v>
      </c>
      <c r="U69" s="47">
        <f t="shared" si="12"/>
        <v>0</v>
      </c>
      <c r="V69" s="47">
        <f t="shared" si="12"/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 t="shared" si="12"/>
        <v>0</v>
      </c>
    </row>
    <row r="70" spans="7:28" ht="12">
      <c r="G70" s="46" t="s">
        <v>153</v>
      </c>
      <c r="H70" s="47">
        <f>SUM(H16:H19)-H15</f>
        <v>0</v>
      </c>
      <c r="I70" s="47">
        <f>SUM(I16:I19)-I15</f>
        <v>0</v>
      </c>
      <c r="J70" s="47">
        <f>SUM(J16:J19)-J15</f>
        <v>0</v>
      </c>
      <c r="K70" s="47">
        <f aca="true" t="shared" si="13" ref="K70:P70">SUM(K16:K19)-K15</f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7"/>
      <c r="R70" s="47">
        <f aca="true" t="shared" si="14" ref="R70:AB70">SUM(R16:R19)-R15</f>
        <v>0</v>
      </c>
      <c r="S70" s="47">
        <f t="shared" si="14"/>
        <v>0</v>
      </c>
      <c r="T70" s="47">
        <f t="shared" si="14"/>
        <v>0</v>
      </c>
      <c r="U70" s="47">
        <f t="shared" si="14"/>
        <v>0</v>
      </c>
      <c r="V70" s="47">
        <f t="shared" si="14"/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 t="shared" si="14"/>
        <v>0</v>
      </c>
    </row>
    <row r="71" spans="7:28" ht="12">
      <c r="G71" s="46" t="s">
        <v>154</v>
      </c>
      <c r="H71" s="47">
        <f>SUM(H23:H25,H27:H28)-H22</f>
        <v>0</v>
      </c>
      <c r="I71" s="47">
        <f aca="true" t="shared" si="15" ref="I71:P71">SUM(I23:I25,I27:I28)-I22</f>
        <v>0</v>
      </c>
      <c r="J71" s="47">
        <f t="shared" si="15"/>
        <v>0</v>
      </c>
      <c r="K71" s="47">
        <f t="shared" si="15"/>
        <v>0</v>
      </c>
      <c r="L71" s="47">
        <f t="shared" si="15"/>
        <v>0</v>
      </c>
      <c r="M71" s="47">
        <f t="shared" si="15"/>
        <v>0</v>
      </c>
      <c r="N71" s="47">
        <f t="shared" si="15"/>
        <v>0</v>
      </c>
      <c r="O71" s="47">
        <f t="shared" si="15"/>
        <v>0</v>
      </c>
      <c r="P71" s="47">
        <f t="shared" si="15"/>
        <v>0</v>
      </c>
      <c r="Q71" s="48"/>
      <c r="R71" s="47">
        <f aca="true" t="shared" si="16" ref="R71:AB71">SUM(R23:R25,R27:R28)-R22</f>
        <v>0</v>
      </c>
      <c r="S71" s="47">
        <f t="shared" si="16"/>
        <v>0</v>
      </c>
      <c r="T71" s="47">
        <f t="shared" si="16"/>
        <v>0</v>
      </c>
      <c r="U71" s="47">
        <f t="shared" si="16"/>
        <v>0</v>
      </c>
      <c r="V71" s="47">
        <f t="shared" si="16"/>
        <v>0</v>
      </c>
      <c r="W71" s="47">
        <f t="shared" si="16"/>
        <v>0</v>
      </c>
      <c r="X71" s="47">
        <f t="shared" si="16"/>
        <v>0</v>
      </c>
      <c r="Y71" s="47">
        <f t="shared" si="16"/>
        <v>0</v>
      </c>
      <c r="Z71" s="47">
        <f t="shared" si="16"/>
        <v>0</v>
      </c>
      <c r="AA71" s="47">
        <f t="shared" si="16"/>
        <v>0</v>
      </c>
      <c r="AB71" s="47">
        <f t="shared" si="16"/>
        <v>0</v>
      </c>
    </row>
    <row r="72" spans="7:28" ht="12">
      <c r="G72" s="46" t="s">
        <v>155</v>
      </c>
      <c r="H72" s="47">
        <f>SUM(H30:H32)-H29</f>
        <v>0</v>
      </c>
      <c r="I72" s="47">
        <f aca="true" t="shared" si="17" ref="I72:P72">SUM(I30:I32)-I29</f>
        <v>0</v>
      </c>
      <c r="J72" s="47">
        <f t="shared" si="17"/>
        <v>0</v>
      </c>
      <c r="K72" s="47">
        <f t="shared" si="17"/>
        <v>0</v>
      </c>
      <c r="L72" s="47">
        <f t="shared" si="17"/>
        <v>0</v>
      </c>
      <c r="M72" s="47">
        <f t="shared" si="17"/>
        <v>0</v>
      </c>
      <c r="N72" s="47">
        <f t="shared" si="17"/>
        <v>0</v>
      </c>
      <c r="O72" s="47">
        <f t="shared" si="17"/>
        <v>0</v>
      </c>
      <c r="P72" s="47">
        <f t="shared" si="17"/>
        <v>0</v>
      </c>
      <c r="Q72" s="48"/>
      <c r="R72" s="47">
        <f aca="true" t="shared" si="18" ref="R72:AB72">SUM(R30:R32)-R29</f>
        <v>0</v>
      </c>
      <c r="S72" s="47">
        <f t="shared" si="18"/>
        <v>0</v>
      </c>
      <c r="T72" s="47">
        <f t="shared" si="18"/>
        <v>0</v>
      </c>
      <c r="U72" s="47">
        <f t="shared" si="18"/>
        <v>0</v>
      </c>
      <c r="V72" s="47">
        <f t="shared" si="18"/>
        <v>0</v>
      </c>
      <c r="W72" s="47">
        <f t="shared" si="18"/>
        <v>0</v>
      </c>
      <c r="X72" s="47">
        <f t="shared" si="18"/>
        <v>0</v>
      </c>
      <c r="Y72" s="47">
        <f t="shared" si="18"/>
        <v>0</v>
      </c>
      <c r="Z72" s="47">
        <f t="shared" si="18"/>
        <v>0</v>
      </c>
      <c r="AA72" s="47">
        <f t="shared" si="18"/>
        <v>0</v>
      </c>
      <c r="AB72" s="47">
        <f t="shared" si="18"/>
        <v>0</v>
      </c>
    </row>
    <row r="73" spans="7:28" ht="12">
      <c r="G73" s="46" t="s">
        <v>156</v>
      </c>
      <c r="H73" s="47">
        <f>SUM(H34:H35,H38,H44,H46:H47)-H33</f>
        <v>0</v>
      </c>
      <c r="I73" s="47">
        <f aca="true" t="shared" si="19" ref="I73:P73">SUM(I34:I35,I38,I44,I46:I47)-I33</f>
        <v>0</v>
      </c>
      <c r="J73" s="47">
        <f t="shared" si="19"/>
        <v>0</v>
      </c>
      <c r="K73" s="47">
        <f t="shared" si="19"/>
        <v>0</v>
      </c>
      <c r="L73" s="47">
        <f t="shared" si="19"/>
        <v>0</v>
      </c>
      <c r="M73" s="47">
        <f t="shared" si="19"/>
        <v>0</v>
      </c>
      <c r="N73" s="47">
        <f t="shared" si="19"/>
        <v>0</v>
      </c>
      <c r="O73" s="47">
        <f t="shared" si="19"/>
        <v>0</v>
      </c>
      <c r="P73" s="47">
        <f t="shared" si="19"/>
        <v>0</v>
      </c>
      <c r="Q73" s="48"/>
      <c r="R73" s="47">
        <f aca="true" t="shared" si="20" ref="R73:AB73">SUM(R34:R35,R38,R44,R46:R47)-R33</f>
        <v>0</v>
      </c>
      <c r="S73" s="47">
        <f t="shared" si="20"/>
        <v>0</v>
      </c>
      <c r="T73" s="47">
        <f t="shared" si="20"/>
        <v>0</v>
      </c>
      <c r="U73" s="47">
        <f t="shared" si="20"/>
        <v>0</v>
      </c>
      <c r="V73" s="47">
        <f t="shared" si="20"/>
        <v>0</v>
      </c>
      <c r="W73" s="47">
        <f t="shared" si="20"/>
        <v>0</v>
      </c>
      <c r="X73" s="47">
        <f t="shared" si="20"/>
        <v>0</v>
      </c>
      <c r="Y73" s="47">
        <f t="shared" si="20"/>
        <v>0</v>
      </c>
      <c r="Z73" s="47">
        <f t="shared" si="20"/>
        <v>0</v>
      </c>
      <c r="AA73" s="47">
        <f t="shared" si="20"/>
        <v>0</v>
      </c>
      <c r="AB73" s="47">
        <f t="shared" si="20"/>
        <v>0</v>
      </c>
    </row>
    <row r="74" spans="7:28" ht="12">
      <c r="G74" s="46" t="s">
        <v>157</v>
      </c>
      <c r="H74" s="47">
        <f>SUM(H36:H37)-H35</f>
        <v>0</v>
      </c>
      <c r="I74" s="47">
        <f aca="true" t="shared" si="21" ref="I74:P74">SUM(I36:I37)-I35</f>
        <v>0</v>
      </c>
      <c r="J74" s="47">
        <f t="shared" si="21"/>
        <v>0</v>
      </c>
      <c r="K74" s="47">
        <f t="shared" si="21"/>
        <v>0</v>
      </c>
      <c r="L74" s="47">
        <f t="shared" si="21"/>
        <v>0</v>
      </c>
      <c r="M74" s="47">
        <f t="shared" si="21"/>
        <v>0</v>
      </c>
      <c r="N74" s="47">
        <f t="shared" si="21"/>
        <v>0</v>
      </c>
      <c r="O74" s="47">
        <f t="shared" si="21"/>
        <v>0</v>
      </c>
      <c r="P74" s="47">
        <f t="shared" si="21"/>
        <v>0</v>
      </c>
      <c r="Q74" s="48"/>
      <c r="R74" s="47">
        <f aca="true" t="shared" si="22" ref="R74:AB74">SUM(R36:R37)-R35</f>
        <v>0</v>
      </c>
      <c r="S74" s="47">
        <f t="shared" si="22"/>
        <v>0</v>
      </c>
      <c r="T74" s="47">
        <f t="shared" si="22"/>
        <v>0</v>
      </c>
      <c r="U74" s="47">
        <f t="shared" si="22"/>
        <v>0</v>
      </c>
      <c r="V74" s="47">
        <f t="shared" si="22"/>
        <v>0</v>
      </c>
      <c r="W74" s="47">
        <f t="shared" si="22"/>
        <v>0</v>
      </c>
      <c r="X74" s="47">
        <f t="shared" si="22"/>
        <v>0</v>
      </c>
      <c r="Y74" s="47">
        <f t="shared" si="22"/>
        <v>0</v>
      </c>
      <c r="Z74" s="47">
        <f t="shared" si="22"/>
        <v>0</v>
      </c>
      <c r="AA74" s="47">
        <f t="shared" si="22"/>
        <v>0</v>
      </c>
      <c r="AB74" s="47">
        <f t="shared" si="22"/>
        <v>0</v>
      </c>
    </row>
    <row r="75" spans="7:28" ht="12">
      <c r="G75" s="46" t="s">
        <v>158</v>
      </c>
      <c r="H75" s="47">
        <f>SUM(H39:H43)-H38</f>
        <v>0</v>
      </c>
      <c r="I75" s="47">
        <f aca="true" t="shared" si="23" ref="I75:P75">SUM(I39:I43)-I38</f>
        <v>0</v>
      </c>
      <c r="J75" s="47">
        <f t="shared" si="23"/>
        <v>0</v>
      </c>
      <c r="K75" s="47">
        <f t="shared" si="23"/>
        <v>0</v>
      </c>
      <c r="L75" s="47">
        <f t="shared" si="23"/>
        <v>0</v>
      </c>
      <c r="M75" s="47">
        <f t="shared" si="23"/>
        <v>0</v>
      </c>
      <c r="N75" s="47">
        <f t="shared" si="23"/>
        <v>0</v>
      </c>
      <c r="O75" s="47">
        <f t="shared" si="23"/>
        <v>0</v>
      </c>
      <c r="P75" s="47">
        <f t="shared" si="23"/>
        <v>0</v>
      </c>
      <c r="Q75" s="48"/>
      <c r="R75" s="47">
        <f aca="true" t="shared" si="24" ref="R75:AB75">SUM(R39:R43)-R38</f>
        <v>0</v>
      </c>
      <c r="S75" s="47">
        <f t="shared" si="24"/>
        <v>0</v>
      </c>
      <c r="T75" s="47">
        <f t="shared" si="24"/>
        <v>0</v>
      </c>
      <c r="U75" s="47">
        <f t="shared" si="24"/>
        <v>0</v>
      </c>
      <c r="V75" s="47">
        <f t="shared" si="24"/>
        <v>0</v>
      </c>
      <c r="W75" s="47">
        <f t="shared" si="24"/>
        <v>0</v>
      </c>
      <c r="X75" s="47">
        <f t="shared" si="24"/>
        <v>0</v>
      </c>
      <c r="Y75" s="47">
        <f t="shared" si="24"/>
        <v>0</v>
      </c>
      <c r="Z75" s="47">
        <f t="shared" si="24"/>
        <v>0</v>
      </c>
      <c r="AA75" s="47">
        <f t="shared" si="24"/>
        <v>0</v>
      </c>
      <c r="AB75" s="47">
        <f t="shared" si="24"/>
        <v>0</v>
      </c>
    </row>
    <row r="76" spans="7:28" ht="12">
      <c r="G76" s="46" t="s">
        <v>159</v>
      </c>
      <c r="H76" s="47">
        <f>SUM(H50:H52)-H49</f>
        <v>0</v>
      </c>
      <c r="I76" s="47">
        <f aca="true" t="shared" si="25" ref="I76:P76">SUM(I50:I52)-I49</f>
        <v>0</v>
      </c>
      <c r="J76" s="47">
        <f t="shared" si="25"/>
        <v>0</v>
      </c>
      <c r="K76" s="47">
        <f t="shared" si="25"/>
        <v>0</v>
      </c>
      <c r="L76" s="47">
        <f t="shared" si="25"/>
        <v>0</v>
      </c>
      <c r="M76" s="47">
        <f t="shared" si="25"/>
        <v>0</v>
      </c>
      <c r="N76" s="47">
        <f t="shared" si="25"/>
        <v>0</v>
      </c>
      <c r="O76" s="47">
        <f t="shared" si="25"/>
        <v>0</v>
      </c>
      <c r="P76" s="47">
        <f t="shared" si="25"/>
        <v>0</v>
      </c>
      <c r="Q76" s="48"/>
      <c r="R76" s="47">
        <f aca="true" t="shared" si="26" ref="R76:AB76">SUM(R50:R52)-R49</f>
        <v>0</v>
      </c>
      <c r="S76" s="47">
        <f t="shared" si="26"/>
        <v>0</v>
      </c>
      <c r="T76" s="47">
        <f t="shared" si="26"/>
        <v>0</v>
      </c>
      <c r="U76" s="47">
        <f t="shared" si="26"/>
        <v>0</v>
      </c>
      <c r="V76" s="47">
        <f t="shared" si="26"/>
        <v>0</v>
      </c>
      <c r="W76" s="47">
        <f t="shared" si="26"/>
        <v>0</v>
      </c>
      <c r="X76" s="47">
        <f t="shared" si="26"/>
        <v>0</v>
      </c>
      <c r="Y76" s="47">
        <f t="shared" si="26"/>
        <v>0</v>
      </c>
      <c r="Z76" s="47">
        <f t="shared" si="26"/>
        <v>0</v>
      </c>
      <c r="AA76" s="47">
        <f t="shared" si="26"/>
        <v>0</v>
      </c>
      <c r="AB76" s="47">
        <f t="shared" si="26"/>
        <v>0</v>
      </c>
    </row>
    <row r="77" spans="8:28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</sheetData>
  <sheetProtection/>
  <mergeCells count="153">
    <mergeCell ref="AA5:AA7"/>
    <mergeCell ref="W5:W7"/>
    <mergeCell ref="O5:O7"/>
    <mergeCell ref="P5:P7"/>
    <mergeCell ref="K4:P4"/>
    <mergeCell ref="R5:R7"/>
    <mergeCell ref="M5:M7"/>
    <mergeCell ref="N5:N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E16:G16"/>
    <mergeCell ref="E17:G17"/>
    <mergeCell ref="E18:G18"/>
    <mergeCell ref="E19:G19"/>
    <mergeCell ref="E12:G12"/>
    <mergeCell ref="E13:G13"/>
    <mergeCell ref="E14:G14"/>
    <mergeCell ref="D15:G15"/>
    <mergeCell ref="D24:G24"/>
    <mergeCell ref="D25:G25"/>
    <mergeCell ref="E26:F26"/>
    <mergeCell ref="D27:G27"/>
    <mergeCell ref="D20:G20"/>
    <mergeCell ref="D21:G21"/>
    <mergeCell ref="C22:G22"/>
    <mergeCell ref="D23:G23"/>
    <mergeCell ref="D32:G32"/>
    <mergeCell ref="C33:G33"/>
    <mergeCell ref="D34:G34"/>
    <mergeCell ref="D35:G35"/>
    <mergeCell ref="D28:G28"/>
    <mergeCell ref="C29:G29"/>
    <mergeCell ref="D30:G30"/>
    <mergeCell ref="D31:G31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178</v>
      </c>
      <c r="U1" s="2" t="s">
        <v>179</v>
      </c>
    </row>
    <row r="2" spans="2:37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4"/>
      <c r="U2" s="4"/>
      <c r="V2" s="90" t="s">
        <v>147</v>
      </c>
      <c r="W2" s="90"/>
      <c r="X2" s="90"/>
      <c r="Y2" s="90"/>
      <c r="Z2" s="90"/>
      <c r="AA2" s="90"/>
      <c r="AB2" s="90"/>
      <c r="AC2" s="90"/>
      <c r="AD2" s="90"/>
      <c r="AE2" s="90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3" t="s">
        <v>163</v>
      </c>
      <c r="C4" s="93"/>
      <c r="D4" s="93"/>
      <c r="E4" s="93"/>
      <c r="F4" s="93"/>
      <c r="G4" s="94"/>
      <c r="H4" s="76" t="s">
        <v>96</v>
      </c>
      <c r="I4" s="77"/>
      <c r="J4" s="77"/>
      <c r="K4" s="89"/>
      <c r="L4" s="76" t="s">
        <v>103</v>
      </c>
      <c r="M4" s="77"/>
      <c r="N4" s="77"/>
      <c r="O4" s="77"/>
      <c r="P4" s="77"/>
      <c r="Q4" s="77"/>
      <c r="R4" s="77"/>
      <c r="S4" s="77"/>
      <c r="T4" s="12"/>
      <c r="U4" s="77" t="s">
        <v>108</v>
      </c>
      <c r="V4" s="77"/>
      <c r="W4" s="77"/>
      <c r="X4" s="77"/>
      <c r="Y4" s="77"/>
      <c r="Z4" s="89"/>
      <c r="AA4" s="76" t="s">
        <v>110</v>
      </c>
      <c r="AB4" s="77"/>
      <c r="AC4" s="77"/>
      <c r="AD4" s="77"/>
      <c r="AE4" s="89"/>
      <c r="AF4" s="121" t="s">
        <v>166</v>
      </c>
      <c r="AG4" s="122"/>
      <c r="AH4" s="122"/>
      <c r="AI4" s="122"/>
      <c r="AJ4" s="122"/>
      <c r="AK4" s="122"/>
    </row>
    <row r="5" spans="1:37" ht="12" customHeight="1">
      <c r="A5" s="2"/>
      <c r="B5" s="95"/>
      <c r="C5" s="95"/>
      <c r="D5" s="95"/>
      <c r="E5" s="95"/>
      <c r="F5" s="95"/>
      <c r="G5" s="96"/>
      <c r="H5" s="100" t="s">
        <v>1</v>
      </c>
      <c r="I5" s="83" t="s">
        <v>13</v>
      </c>
      <c r="J5" s="83" t="s">
        <v>14</v>
      </c>
      <c r="K5" s="81" t="s">
        <v>15</v>
      </c>
      <c r="L5" s="81" t="s">
        <v>1</v>
      </c>
      <c r="M5" s="81" t="s">
        <v>111</v>
      </c>
      <c r="N5" s="81" t="s">
        <v>112</v>
      </c>
      <c r="O5" s="83" t="s">
        <v>99</v>
      </c>
      <c r="P5" s="83" t="s">
        <v>132</v>
      </c>
      <c r="Q5" s="83" t="s">
        <v>101</v>
      </c>
      <c r="R5" s="83" t="s">
        <v>133</v>
      </c>
      <c r="S5" s="87" t="s">
        <v>4</v>
      </c>
      <c r="T5" s="12"/>
      <c r="U5" s="131" t="s">
        <v>1</v>
      </c>
      <c r="V5" s="81" t="s">
        <v>16</v>
      </c>
      <c r="W5" s="81" t="s">
        <v>17</v>
      </c>
      <c r="X5" s="81" t="s">
        <v>105</v>
      </c>
      <c r="Y5" s="81" t="s">
        <v>106</v>
      </c>
      <c r="Z5" s="83" t="s">
        <v>107</v>
      </c>
      <c r="AA5" s="83" t="s">
        <v>1</v>
      </c>
      <c r="AB5" s="83" t="s">
        <v>18</v>
      </c>
      <c r="AC5" s="129" t="s">
        <v>169</v>
      </c>
      <c r="AD5" s="130"/>
      <c r="AE5" s="127" t="s">
        <v>125</v>
      </c>
      <c r="AF5" s="123"/>
      <c r="AG5" s="124"/>
      <c r="AH5" s="124"/>
      <c r="AI5" s="124"/>
      <c r="AJ5" s="124"/>
      <c r="AK5" s="124"/>
    </row>
    <row r="6" spans="1:37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81"/>
      <c r="L6" s="81"/>
      <c r="M6" s="81"/>
      <c r="N6" s="81"/>
      <c r="O6" s="83"/>
      <c r="P6" s="83"/>
      <c r="Q6" s="83"/>
      <c r="R6" s="83"/>
      <c r="S6" s="87"/>
      <c r="T6" s="12"/>
      <c r="U6" s="131"/>
      <c r="V6" s="81"/>
      <c r="W6" s="81"/>
      <c r="X6" s="81"/>
      <c r="Y6" s="81"/>
      <c r="Z6" s="83"/>
      <c r="AA6" s="83"/>
      <c r="AB6" s="83"/>
      <c r="AC6" s="83" t="s">
        <v>109</v>
      </c>
      <c r="AD6" s="83" t="s">
        <v>168</v>
      </c>
      <c r="AE6" s="127"/>
      <c r="AF6" s="123"/>
      <c r="AG6" s="124"/>
      <c r="AH6" s="124"/>
      <c r="AI6" s="124"/>
      <c r="AJ6" s="124"/>
      <c r="AK6" s="124"/>
    </row>
    <row r="7" spans="1:37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82"/>
      <c r="L7" s="82"/>
      <c r="M7" s="82"/>
      <c r="N7" s="82"/>
      <c r="O7" s="84"/>
      <c r="P7" s="84"/>
      <c r="Q7" s="84"/>
      <c r="R7" s="84"/>
      <c r="S7" s="88"/>
      <c r="T7" s="12"/>
      <c r="U7" s="132"/>
      <c r="V7" s="82"/>
      <c r="W7" s="82"/>
      <c r="X7" s="82"/>
      <c r="Y7" s="82"/>
      <c r="Z7" s="84"/>
      <c r="AA7" s="84"/>
      <c r="AB7" s="84"/>
      <c r="AC7" s="84"/>
      <c r="AD7" s="84"/>
      <c r="AE7" s="128"/>
      <c r="AF7" s="125"/>
      <c r="AG7" s="126"/>
      <c r="AH7" s="126"/>
      <c r="AI7" s="126"/>
      <c r="AJ7" s="126"/>
      <c r="AK7" s="126"/>
    </row>
    <row r="8" spans="2:37" s="14" customFormat="1" ht="12.75" customHeight="1">
      <c r="B8" s="91" t="s">
        <v>65</v>
      </c>
      <c r="C8" s="91"/>
      <c r="D8" s="91"/>
      <c r="E8" s="91"/>
      <c r="F8" s="91"/>
      <c r="G8" s="92"/>
      <c r="H8" s="26">
        <f>SUM(I8:K8)</f>
        <v>11</v>
      </c>
      <c r="I8" s="19">
        <v>3</v>
      </c>
      <c r="J8" s="19">
        <v>0</v>
      </c>
      <c r="K8" s="19">
        <v>8</v>
      </c>
      <c r="L8" s="26">
        <f>SUM(M8:S8)</f>
        <v>3968</v>
      </c>
      <c r="M8" s="19">
        <v>1531</v>
      </c>
      <c r="N8" s="19">
        <v>1013</v>
      </c>
      <c r="O8" s="19">
        <v>63</v>
      </c>
      <c r="P8" s="19">
        <v>3</v>
      </c>
      <c r="Q8" s="19">
        <v>0</v>
      </c>
      <c r="R8" s="19">
        <v>153</v>
      </c>
      <c r="S8" s="19">
        <v>1205</v>
      </c>
      <c r="T8" s="20"/>
      <c r="U8" s="21">
        <f>SUM(V8:Z8)</f>
        <v>8</v>
      </c>
      <c r="V8" s="58">
        <v>0</v>
      </c>
      <c r="W8" s="58">
        <v>0</v>
      </c>
      <c r="X8" s="58">
        <v>0</v>
      </c>
      <c r="Y8" s="58">
        <v>3</v>
      </c>
      <c r="Z8" s="58">
        <v>5</v>
      </c>
      <c r="AA8" s="18">
        <f>SUM(AB8:AE8)</f>
        <v>0</v>
      </c>
      <c r="AB8" s="58">
        <v>0</v>
      </c>
      <c r="AC8" s="58">
        <v>0</v>
      </c>
      <c r="AD8" s="58">
        <v>0</v>
      </c>
      <c r="AE8" s="58">
        <v>0</v>
      </c>
      <c r="AF8" s="114" t="s">
        <v>65</v>
      </c>
      <c r="AG8" s="105"/>
      <c r="AH8" s="105"/>
      <c r="AI8" s="105"/>
      <c r="AJ8" s="105"/>
      <c r="AK8" s="105"/>
    </row>
    <row r="9" spans="1:37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26">
        <f aca="true" t="shared" si="0" ref="H9:H63">SUM(I9:K9)</f>
        <v>2</v>
      </c>
      <c r="I9" s="19">
        <v>0</v>
      </c>
      <c r="J9" s="19">
        <v>0</v>
      </c>
      <c r="K9" s="19">
        <v>2</v>
      </c>
      <c r="L9" s="26">
        <f aca="true" t="shared" si="1" ref="L9:L63">SUM(M9:S9)</f>
        <v>9</v>
      </c>
      <c r="M9" s="19">
        <v>0</v>
      </c>
      <c r="N9" s="19">
        <v>2</v>
      </c>
      <c r="O9" s="19">
        <v>0</v>
      </c>
      <c r="P9" s="19">
        <v>1</v>
      </c>
      <c r="Q9" s="19">
        <v>0</v>
      </c>
      <c r="R9" s="19">
        <v>4</v>
      </c>
      <c r="S9" s="19">
        <v>2</v>
      </c>
      <c r="T9" s="20"/>
      <c r="U9" s="27">
        <f aca="true" t="shared" si="2" ref="U9:U63">SUM(V9:Z9)</f>
        <v>3</v>
      </c>
      <c r="V9" s="59">
        <v>0</v>
      </c>
      <c r="W9" s="59">
        <v>0</v>
      </c>
      <c r="X9" s="59">
        <v>0</v>
      </c>
      <c r="Y9" s="59">
        <v>2</v>
      </c>
      <c r="Z9" s="59">
        <v>1</v>
      </c>
      <c r="AA9" s="26">
        <f aca="true" t="shared" si="3" ref="AA9:AA63">SUM(AB9:AE9)</f>
        <v>0</v>
      </c>
      <c r="AB9" s="59">
        <v>0</v>
      </c>
      <c r="AC9" s="59">
        <v>0</v>
      </c>
      <c r="AD9" s="59">
        <v>0</v>
      </c>
      <c r="AE9" s="59">
        <v>0</v>
      </c>
      <c r="AF9" s="22"/>
      <c r="AG9" s="105" t="s">
        <v>66</v>
      </c>
      <c r="AH9" s="105"/>
      <c r="AI9" s="105"/>
      <c r="AJ9" s="105"/>
      <c r="AK9" s="105"/>
    </row>
    <row r="10" spans="1:37" ht="12.75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1</v>
      </c>
      <c r="I10" s="34">
        <v>0</v>
      </c>
      <c r="J10" s="34">
        <v>0</v>
      </c>
      <c r="K10" s="34">
        <v>1</v>
      </c>
      <c r="L10" s="72">
        <f t="shared" si="1"/>
        <v>4</v>
      </c>
      <c r="M10" s="34">
        <v>0</v>
      </c>
      <c r="N10" s="34">
        <v>0</v>
      </c>
      <c r="O10" s="34">
        <v>0</v>
      </c>
      <c r="P10" s="34">
        <v>1</v>
      </c>
      <c r="Q10" s="34">
        <v>0</v>
      </c>
      <c r="R10" s="34">
        <v>3</v>
      </c>
      <c r="S10" s="34">
        <v>0</v>
      </c>
      <c r="T10" s="31"/>
      <c r="U10" s="73">
        <f t="shared" si="2"/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72">
        <f t="shared" si="3"/>
        <v>0</v>
      </c>
      <c r="AB10" s="60">
        <v>0</v>
      </c>
      <c r="AC10" s="60">
        <v>0</v>
      </c>
      <c r="AD10" s="60">
        <v>0</v>
      </c>
      <c r="AE10" s="60">
        <v>0</v>
      </c>
      <c r="AF10" s="32"/>
      <c r="AG10" s="28"/>
      <c r="AH10" s="107" t="s">
        <v>67</v>
      </c>
      <c r="AI10" s="107"/>
      <c r="AJ10" s="107"/>
      <c r="AK10" s="107"/>
    </row>
    <row r="11" spans="1:37" ht="12.75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1</v>
      </c>
      <c r="I11" s="34">
        <v>0</v>
      </c>
      <c r="J11" s="34">
        <v>0</v>
      </c>
      <c r="K11" s="34">
        <v>1</v>
      </c>
      <c r="L11" s="72">
        <f t="shared" si="1"/>
        <v>3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3</v>
      </c>
      <c r="S11" s="34">
        <v>0</v>
      </c>
      <c r="T11" s="31"/>
      <c r="U11" s="73">
        <f t="shared" si="2"/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72">
        <f t="shared" si="3"/>
        <v>0</v>
      </c>
      <c r="AB11" s="61">
        <v>0</v>
      </c>
      <c r="AC11" s="61">
        <v>0</v>
      </c>
      <c r="AD11" s="61">
        <v>0</v>
      </c>
      <c r="AE11" s="61">
        <v>0</v>
      </c>
      <c r="AF11" s="32"/>
      <c r="AG11" s="28"/>
      <c r="AH11" s="28"/>
      <c r="AI11" s="107" t="s">
        <v>26</v>
      </c>
      <c r="AJ11" s="107"/>
      <c r="AK11" s="107"/>
    </row>
    <row r="12" spans="1:37" ht="12.75" customHeight="1">
      <c r="A12" s="2"/>
      <c r="B12" s="28"/>
      <c r="C12" s="28"/>
      <c r="D12" s="28"/>
      <c r="E12" s="107" t="s">
        <v>134</v>
      </c>
      <c r="F12" s="107"/>
      <c r="G12" s="108"/>
      <c r="H12" s="72">
        <f t="shared" si="0"/>
        <v>0</v>
      </c>
      <c r="I12" s="34">
        <v>0</v>
      </c>
      <c r="J12" s="34">
        <v>0</v>
      </c>
      <c r="K12" s="34">
        <v>0</v>
      </c>
      <c r="L12" s="72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73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72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7" t="s">
        <v>134</v>
      </c>
      <c r="AJ12" s="107"/>
      <c r="AK12" s="107"/>
    </row>
    <row r="13" spans="1:37" ht="12.75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34">
        <v>0</v>
      </c>
      <c r="J13" s="34">
        <v>0</v>
      </c>
      <c r="K13" s="34">
        <v>0</v>
      </c>
      <c r="L13" s="72">
        <f t="shared" si="1"/>
        <v>1</v>
      </c>
      <c r="M13" s="34">
        <v>0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1"/>
      <c r="U13" s="73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72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7" t="s">
        <v>27</v>
      </c>
      <c r="AJ13" s="107"/>
      <c r="AK13" s="107"/>
    </row>
    <row r="14" spans="1:37" ht="12.75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30">
        <v>0</v>
      </c>
      <c r="J14" s="30">
        <v>0</v>
      </c>
      <c r="K14" s="30">
        <v>0</v>
      </c>
      <c r="L14" s="72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73">
        <f t="shared" si="2"/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72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7" t="s">
        <v>28</v>
      </c>
      <c r="AJ14" s="107"/>
      <c r="AK14" s="107"/>
    </row>
    <row r="15" spans="1:37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1</v>
      </c>
      <c r="I15" s="34">
        <v>0</v>
      </c>
      <c r="J15" s="34">
        <v>0</v>
      </c>
      <c r="K15" s="34">
        <v>1</v>
      </c>
      <c r="L15" s="72">
        <f t="shared" si="1"/>
        <v>5</v>
      </c>
      <c r="M15" s="34">
        <v>0</v>
      </c>
      <c r="N15" s="34">
        <v>2</v>
      </c>
      <c r="O15" s="34">
        <v>0</v>
      </c>
      <c r="P15" s="34">
        <v>0</v>
      </c>
      <c r="Q15" s="34">
        <v>0</v>
      </c>
      <c r="R15" s="34">
        <v>1</v>
      </c>
      <c r="S15" s="34">
        <v>2</v>
      </c>
      <c r="T15" s="31"/>
      <c r="U15" s="73">
        <f t="shared" si="2"/>
        <v>1</v>
      </c>
      <c r="V15" s="60">
        <v>0</v>
      </c>
      <c r="W15" s="60">
        <v>0</v>
      </c>
      <c r="X15" s="60">
        <v>0</v>
      </c>
      <c r="Y15" s="60">
        <v>1</v>
      </c>
      <c r="Z15" s="60">
        <v>0</v>
      </c>
      <c r="AA15" s="72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7" t="s">
        <v>69</v>
      </c>
      <c r="AI15" s="107"/>
      <c r="AJ15" s="107"/>
      <c r="AK15" s="107"/>
    </row>
    <row r="16" spans="1:37" ht="12.75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34">
        <v>0</v>
      </c>
      <c r="J16" s="34">
        <v>0</v>
      </c>
      <c r="K16" s="34">
        <v>0</v>
      </c>
      <c r="L16" s="72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73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72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7" t="s">
        <v>29</v>
      </c>
      <c r="AJ16" s="107"/>
      <c r="AK16" s="107"/>
    </row>
    <row r="17" spans="1:37" ht="12.75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34">
        <v>0</v>
      </c>
      <c r="J17" s="34">
        <v>0</v>
      </c>
      <c r="K17" s="34">
        <v>0</v>
      </c>
      <c r="L17" s="72">
        <f t="shared" si="1"/>
        <v>5</v>
      </c>
      <c r="M17" s="34">
        <v>0</v>
      </c>
      <c r="N17" s="34">
        <v>2</v>
      </c>
      <c r="O17" s="34">
        <v>0</v>
      </c>
      <c r="P17" s="34">
        <v>0</v>
      </c>
      <c r="Q17" s="34">
        <v>0</v>
      </c>
      <c r="R17" s="34">
        <v>1</v>
      </c>
      <c r="S17" s="34">
        <v>2</v>
      </c>
      <c r="T17" s="31"/>
      <c r="U17" s="73">
        <f t="shared" si="2"/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72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7" t="s">
        <v>30</v>
      </c>
      <c r="AJ17" s="107"/>
      <c r="AK17" s="107"/>
    </row>
    <row r="18" spans="1:37" ht="12.75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34">
        <v>0</v>
      </c>
      <c r="J18" s="34">
        <v>0</v>
      </c>
      <c r="K18" s="34">
        <v>0</v>
      </c>
      <c r="L18" s="72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73">
        <f t="shared" si="2"/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72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7" t="s">
        <v>182</v>
      </c>
      <c r="AJ18" s="107"/>
      <c r="AK18" s="107"/>
    </row>
    <row r="19" spans="1:37" ht="12.75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1</v>
      </c>
      <c r="I19" s="34">
        <v>0</v>
      </c>
      <c r="J19" s="34">
        <v>0</v>
      </c>
      <c r="K19" s="34">
        <v>1</v>
      </c>
      <c r="L19" s="72">
        <f t="shared" si="1"/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1"/>
      <c r="U19" s="73">
        <f t="shared" si="2"/>
        <v>1</v>
      </c>
      <c r="V19" s="61">
        <v>0</v>
      </c>
      <c r="W19" s="61">
        <v>0</v>
      </c>
      <c r="X19" s="61">
        <v>0</v>
      </c>
      <c r="Y19" s="61">
        <v>1</v>
      </c>
      <c r="Z19" s="61">
        <v>0</v>
      </c>
      <c r="AA19" s="72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7" t="s">
        <v>31</v>
      </c>
      <c r="AJ19" s="107"/>
      <c r="AK19" s="107"/>
    </row>
    <row r="20" spans="1:37" ht="12.75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0</v>
      </c>
      <c r="I20" s="34">
        <v>0</v>
      </c>
      <c r="J20" s="34">
        <v>0</v>
      </c>
      <c r="K20" s="34">
        <v>0</v>
      </c>
      <c r="L20" s="72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73">
        <f t="shared" si="2"/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72">
        <f t="shared" si="3"/>
        <v>0</v>
      </c>
      <c r="AB20" s="61">
        <v>0</v>
      </c>
      <c r="AC20" s="61">
        <v>0</v>
      </c>
      <c r="AD20" s="61">
        <v>0</v>
      </c>
      <c r="AE20" s="61">
        <v>0</v>
      </c>
      <c r="AF20" s="32"/>
      <c r="AG20" s="28"/>
      <c r="AH20" s="107" t="s">
        <v>70</v>
      </c>
      <c r="AI20" s="107"/>
      <c r="AJ20" s="107"/>
      <c r="AK20" s="107"/>
    </row>
    <row r="21" spans="1:37" ht="12.75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30">
        <v>0</v>
      </c>
      <c r="J21" s="30">
        <v>0</v>
      </c>
      <c r="K21" s="30">
        <v>0</v>
      </c>
      <c r="L21" s="72">
        <f t="shared" si="1"/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1"/>
      <c r="U21" s="73">
        <f t="shared" si="2"/>
        <v>2</v>
      </c>
      <c r="V21" s="61">
        <v>0</v>
      </c>
      <c r="W21" s="61">
        <v>0</v>
      </c>
      <c r="X21" s="61">
        <v>0</v>
      </c>
      <c r="Y21" s="61">
        <v>1</v>
      </c>
      <c r="Z21" s="61">
        <v>1</v>
      </c>
      <c r="AA21" s="72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7" t="s">
        <v>183</v>
      </c>
      <c r="AI21" s="107"/>
      <c r="AJ21" s="107"/>
      <c r="AK21" s="107"/>
    </row>
    <row r="22" spans="1:37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6</v>
      </c>
      <c r="I22" s="33">
        <v>2</v>
      </c>
      <c r="J22" s="33">
        <v>0</v>
      </c>
      <c r="K22" s="33">
        <v>4</v>
      </c>
      <c r="L22" s="26">
        <f t="shared" si="1"/>
        <v>29</v>
      </c>
      <c r="M22" s="33">
        <v>4</v>
      </c>
      <c r="N22" s="33">
        <v>6</v>
      </c>
      <c r="O22" s="33">
        <v>3</v>
      </c>
      <c r="P22" s="33">
        <v>0</v>
      </c>
      <c r="Q22" s="33">
        <v>0</v>
      </c>
      <c r="R22" s="33">
        <v>7</v>
      </c>
      <c r="S22" s="33">
        <v>9</v>
      </c>
      <c r="T22" s="20"/>
      <c r="U22" s="27">
        <f t="shared" si="2"/>
        <v>2</v>
      </c>
      <c r="V22" s="59">
        <v>0</v>
      </c>
      <c r="W22" s="59">
        <v>0</v>
      </c>
      <c r="X22" s="59">
        <v>0</v>
      </c>
      <c r="Y22" s="59">
        <v>0</v>
      </c>
      <c r="Z22" s="59">
        <v>2</v>
      </c>
      <c r="AA22" s="26">
        <f t="shared" si="3"/>
        <v>0</v>
      </c>
      <c r="AB22" s="59">
        <v>0</v>
      </c>
      <c r="AC22" s="59">
        <v>0</v>
      </c>
      <c r="AD22" s="59">
        <v>0</v>
      </c>
      <c r="AE22" s="59">
        <v>0</v>
      </c>
      <c r="AF22" s="22"/>
      <c r="AG22" s="105" t="s">
        <v>71</v>
      </c>
      <c r="AH22" s="105"/>
      <c r="AI22" s="105"/>
      <c r="AJ22" s="105"/>
      <c r="AK22" s="105"/>
    </row>
    <row r="23" spans="1:37" ht="12.75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34">
        <v>0</v>
      </c>
      <c r="J23" s="34">
        <v>0</v>
      </c>
      <c r="K23" s="34">
        <v>0</v>
      </c>
      <c r="L23" s="72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73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72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7" t="s">
        <v>32</v>
      </c>
      <c r="AI23" s="107"/>
      <c r="AJ23" s="107"/>
      <c r="AK23" s="107"/>
    </row>
    <row r="24" spans="1:37" ht="12.75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0</v>
      </c>
      <c r="I24" s="34">
        <v>0</v>
      </c>
      <c r="J24" s="34">
        <v>0</v>
      </c>
      <c r="K24" s="34">
        <v>0</v>
      </c>
      <c r="L24" s="72">
        <f t="shared" si="1"/>
        <v>1</v>
      </c>
      <c r="M24" s="34">
        <v>1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1"/>
      <c r="U24" s="73">
        <f t="shared" si="2"/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72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7" t="s">
        <v>33</v>
      </c>
      <c r="AI24" s="107"/>
      <c r="AJ24" s="107"/>
      <c r="AK24" s="107"/>
    </row>
    <row r="25" spans="1:37" ht="12.75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2</v>
      </c>
      <c r="I25" s="34">
        <v>0</v>
      </c>
      <c r="J25" s="34">
        <v>0</v>
      </c>
      <c r="K25" s="34">
        <v>2</v>
      </c>
      <c r="L25" s="72">
        <f t="shared" si="1"/>
        <v>16</v>
      </c>
      <c r="M25" s="34">
        <v>0</v>
      </c>
      <c r="N25" s="34">
        <v>3</v>
      </c>
      <c r="O25" s="34">
        <v>3</v>
      </c>
      <c r="P25" s="34">
        <v>0</v>
      </c>
      <c r="Q25" s="34">
        <v>0</v>
      </c>
      <c r="R25" s="34">
        <v>5</v>
      </c>
      <c r="S25" s="34">
        <v>5</v>
      </c>
      <c r="T25" s="31"/>
      <c r="U25" s="73">
        <f t="shared" si="2"/>
        <v>2</v>
      </c>
      <c r="V25" s="61">
        <v>0</v>
      </c>
      <c r="W25" s="61">
        <v>0</v>
      </c>
      <c r="X25" s="61">
        <v>0</v>
      </c>
      <c r="Y25" s="61">
        <v>0</v>
      </c>
      <c r="Z25" s="61">
        <v>2</v>
      </c>
      <c r="AA25" s="72">
        <f t="shared" si="3"/>
        <v>0</v>
      </c>
      <c r="AB25" s="61">
        <v>0</v>
      </c>
      <c r="AC25" s="61">
        <v>0</v>
      </c>
      <c r="AD25" s="61">
        <v>0</v>
      </c>
      <c r="AE25" s="61">
        <v>0</v>
      </c>
      <c r="AF25" s="32"/>
      <c r="AG25" s="28"/>
      <c r="AH25" s="107" t="s">
        <v>34</v>
      </c>
      <c r="AI25" s="107"/>
      <c r="AJ25" s="107"/>
      <c r="AK25" s="107"/>
    </row>
    <row r="26" spans="1:37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34">
        <v>0</v>
      </c>
      <c r="J26" s="34">
        <v>0</v>
      </c>
      <c r="K26" s="34">
        <v>0</v>
      </c>
      <c r="L26" s="72">
        <f t="shared" si="1"/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1"/>
      <c r="U26" s="73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72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9" t="s">
        <v>35</v>
      </c>
      <c r="AJ26" s="109"/>
      <c r="AK26" s="28" t="s">
        <v>36</v>
      </c>
    </row>
    <row r="27" spans="1:37" ht="12.75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3</v>
      </c>
      <c r="I27" s="34">
        <v>2</v>
      </c>
      <c r="J27" s="34">
        <v>0</v>
      </c>
      <c r="K27" s="34">
        <v>1</v>
      </c>
      <c r="L27" s="72">
        <f t="shared" si="1"/>
        <v>11</v>
      </c>
      <c r="M27" s="34">
        <v>2</v>
      </c>
      <c r="N27" s="34">
        <v>3</v>
      </c>
      <c r="O27" s="34">
        <v>0</v>
      </c>
      <c r="P27" s="34">
        <v>0</v>
      </c>
      <c r="Q27" s="34">
        <v>0</v>
      </c>
      <c r="R27" s="34">
        <v>2</v>
      </c>
      <c r="S27" s="34">
        <v>4</v>
      </c>
      <c r="T27" s="31"/>
      <c r="U27" s="73">
        <f t="shared" si="2"/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72">
        <f t="shared" si="3"/>
        <v>0</v>
      </c>
      <c r="AB27" s="61">
        <v>0</v>
      </c>
      <c r="AC27" s="61">
        <v>0</v>
      </c>
      <c r="AD27" s="61">
        <v>0</v>
      </c>
      <c r="AE27" s="61">
        <v>0</v>
      </c>
      <c r="AF27" s="32"/>
      <c r="AG27" s="28"/>
      <c r="AH27" s="107" t="s">
        <v>37</v>
      </c>
      <c r="AI27" s="107"/>
      <c r="AJ27" s="107"/>
      <c r="AK27" s="107"/>
    </row>
    <row r="28" spans="1:37" ht="12.75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1</v>
      </c>
      <c r="I28" s="30">
        <v>0</v>
      </c>
      <c r="J28" s="30">
        <v>0</v>
      </c>
      <c r="K28" s="30">
        <v>1</v>
      </c>
      <c r="L28" s="72">
        <f t="shared" si="1"/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1"/>
      <c r="U28" s="73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72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7" t="s">
        <v>38</v>
      </c>
      <c r="AI28" s="107"/>
      <c r="AJ28" s="107"/>
      <c r="AK28" s="107"/>
    </row>
    <row r="29" spans="1:37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1</v>
      </c>
      <c r="I29" s="33">
        <v>1</v>
      </c>
      <c r="J29" s="33">
        <v>0</v>
      </c>
      <c r="K29" s="33">
        <v>0</v>
      </c>
      <c r="L29" s="26">
        <f t="shared" si="1"/>
        <v>3715</v>
      </c>
      <c r="M29" s="33">
        <v>1449</v>
      </c>
      <c r="N29" s="33">
        <v>929</v>
      </c>
      <c r="O29" s="33">
        <v>58</v>
      </c>
      <c r="P29" s="33">
        <v>1</v>
      </c>
      <c r="Q29" s="33">
        <v>0</v>
      </c>
      <c r="R29" s="33">
        <v>132</v>
      </c>
      <c r="S29" s="33">
        <v>1146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5" t="s">
        <v>39</v>
      </c>
      <c r="AH29" s="105"/>
      <c r="AI29" s="105"/>
      <c r="AJ29" s="105"/>
      <c r="AK29" s="105"/>
    </row>
    <row r="30" spans="1:37" ht="12.75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34">
        <v>0</v>
      </c>
      <c r="J30" s="34">
        <v>0</v>
      </c>
      <c r="K30" s="34">
        <v>0</v>
      </c>
      <c r="L30" s="72">
        <f t="shared" si="1"/>
        <v>2071</v>
      </c>
      <c r="M30" s="34">
        <v>1049</v>
      </c>
      <c r="N30" s="34">
        <v>723</v>
      </c>
      <c r="O30" s="34">
        <v>10</v>
      </c>
      <c r="P30" s="34">
        <v>0</v>
      </c>
      <c r="Q30" s="34">
        <v>0</v>
      </c>
      <c r="R30" s="34">
        <v>35</v>
      </c>
      <c r="S30" s="34">
        <v>254</v>
      </c>
      <c r="T30" s="31"/>
      <c r="U30" s="73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72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7" t="s">
        <v>40</v>
      </c>
      <c r="AI30" s="107"/>
      <c r="AJ30" s="107"/>
      <c r="AK30" s="107"/>
    </row>
    <row r="31" spans="1:37" ht="12.75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34">
        <v>0</v>
      </c>
      <c r="J31" s="34">
        <v>0</v>
      </c>
      <c r="K31" s="34">
        <v>0</v>
      </c>
      <c r="L31" s="72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73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72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7" t="s">
        <v>41</v>
      </c>
      <c r="AI31" s="107"/>
      <c r="AJ31" s="107"/>
      <c r="AK31" s="107"/>
    </row>
    <row r="32" spans="1:37" ht="12.75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1</v>
      </c>
      <c r="I32" s="30">
        <v>1</v>
      </c>
      <c r="J32" s="30">
        <v>0</v>
      </c>
      <c r="K32" s="30">
        <v>0</v>
      </c>
      <c r="L32" s="72">
        <f t="shared" si="1"/>
        <v>1644</v>
      </c>
      <c r="M32" s="30">
        <v>400</v>
      </c>
      <c r="N32" s="30">
        <v>206</v>
      </c>
      <c r="O32" s="30">
        <v>48</v>
      </c>
      <c r="P32" s="30">
        <v>1</v>
      </c>
      <c r="Q32" s="30">
        <v>0</v>
      </c>
      <c r="R32" s="30">
        <v>97</v>
      </c>
      <c r="S32" s="30">
        <v>892</v>
      </c>
      <c r="T32" s="31"/>
      <c r="U32" s="73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72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7" t="s">
        <v>42</v>
      </c>
      <c r="AI32" s="107"/>
      <c r="AJ32" s="107"/>
      <c r="AK32" s="107"/>
    </row>
    <row r="33" spans="2:37" s="14" customFormat="1" ht="12.75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5" t="s">
        <v>43</v>
      </c>
      <c r="AH33" s="105"/>
      <c r="AI33" s="105"/>
      <c r="AJ33" s="105"/>
      <c r="AK33" s="105"/>
    </row>
    <row r="34" spans="1:37" ht="12.75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30">
        <v>0</v>
      </c>
      <c r="J34" s="30">
        <v>0</v>
      </c>
      <c r="K34" s="30">
        <v>0</v>
      </c>
      <c r="L34" s="72">
        <f t="shared" si="1"/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73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72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7" t="s">
        <v>44</v>
      </c>
      <c r="AI34" s="107"/>
      <c r="AJ34" s="107"/>
      <c r="AK34" s="107"/>
    </row>
    <row r="35" spans="1:37" ht="12.75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34">
        <v>0</v>
      </c>
      <c r="J35" s="34">
        <v>0</v>
      </c>
      <c r="K35" s="34">
        <v>0</v>
      </c>
      <c r="L35" s="72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73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72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7" t="s">
        <v>45</v>
      </c>
      <c r="AI35" s="107"/>
      <c r="AJ35" s="107"/>
      <c r="AK35" s="107"/>
    </row>
    <row r="36" spans="1:37" ht="12.75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34">
        <v>0</v>
      </c>
      <c r="J36" s="34">
        <v>0</v>
      </c>
      <c r="K36" s="34">
        <v>0</v>
      </c>
      <c r="L36" s="72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73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72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7" t="s">
        <v>45</v>
      </c>
      <c r="AJ36" s="107"/>
      <c r="AK36" s="107"/>
    </row>
    <row r="37" spans="1:37" ht="12.75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30">
        <v>0</v>
      </c>
      <c r="J37" s="30">
        <v>0</v>
      </c>
      <c r="K37" s="30">
        <v>0</v>
      </c>
      <c r="L37" s="72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73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72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7" t="s">
        <v>46</v>
      </c>
      <c r="AJ37" s="107"/>
      <c r="AK37" s="107"/>
    </row>
    <row r="38" spans="1:37" ht="12.75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34">
        <f>SUM(I39:I43)</f>
        <v>0</v>
      </c>
      <c r="J38" s="34">
        <f>SUM(J39:J43)</f>
        <v>0</v>
      </c>
      <c r="K38" s="34">
        <f>SUM(K39:K43)</f>
        <v>0</v>
      </c>
      <c r="L38" s="72">
        <f t="shared" si="1"/>
        <v>0</v>
      </c>
      <c r="M38" s="34">
        <f aca="true" t="shared" si="4" ref="M38:S38">SUM(M39:M43)</f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  <c r="Q38" s="34">
        <f t="shared" si="4"/>
        <v>0</v>
      </c>
      <c r="R38" s="34">
        <f t="shared" si="4"/>
        <v>0</v>
      </c>
      <c r="S38" s="34">
        <f t="shared" si="4"/>
        <v>0</v>
      </c>
      <c r="T38" s="31"/>
      <c r="U38" s="73">
        <f t="shared" si="2"/>
        <v>0</v>
      </c>
      <c r="V38" s="60">
        <f>SUM(V39:V43)</f>
        <v>0</v>
      </c>
      <c r="W38" s="60">
        <f>SUM(W39:W43)</f>
        <v>0</v>
      </c>
      <c r="X38" s="60">
        <f>SUM(X39:X43)</f>
        <v>0</v>
      </c>
      <c r="Y38" s="60">
        <f>SUM(Y39:Y43)</f>
        <v>0</v>
      </c>
      <c r="Z38" s="60">
        <f>SUM(Z39:Z43)</f>
        <v>0</v>
      </c>
      <c r="AA38" s="72">
        <f t="shared" si="3"/>
        <v>0</v>
      </c>
      <c r="AB38" s="60">
        <f>SUM(AB39:AB43)</f>
        <v>0</v>
      </c>
      <c r="AC38" s="60">
        <f>SUM(AC39:AC43)</f>
        <v>0</v>
      </c>
      <c r="AD38" s="60">
        <f>SUM(AD39:AD43)</f>
        <v>0</v>
      </c>
      <c r="AE38" s="60">
        <f>SUM(AE39:AE43)</f>
        <v>0</v>
      </c>
      <c r="AF38" s="32"/>
      <c r="AG38" s="28"/>
      <c r="AH38" s="107" t="s">
        <v>47</v>
      </c>
      <c r="AI38" s="107"/>
      <c r="AJ38" s="107"/>
      <c r="AK38" s="107"/>
    </row>
    <row r="39" spans="1:37" ht="12.75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34">
        <v>0</v>
      </c>
      <c r="J39" s="34">
        <v>0</v>
      </c>
      <c r="K39" s="34">
        <v>0</v>
      </c>
      <c r="L39" s="72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73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72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10" t="s">
        <v>48</v>
      </c>
      <c r="AJ39" s="110"/>
      <c r="AK39" s="110"/>
    </row>
    <row r="40" spans="1:37" ht="12.75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34">
        <v>0</v>
      </c>
      <c r="J40" s="34">
        <v>0</v>
      </c>
      <c r="K40" s="34">
        <v>0</v>
      </c>
      <c r="L40" s="72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73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72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7" t="s">
        <v>49</v>
      </c>
      <c r="AJ40" s="107"/>
      <c r="AK40" s="107"/>
    </row>
    <row r="41" spans="1:37" ht="12.75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34">
        <v>0</v>
      </c>
      <c r="J41" s="34">
        <v>0</v>
      </c>
      <c r="K41" s="34">
        <v>0</v>
      </c>
      <c r="L41" s="72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73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72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7" t="s">
        <v>165</v>
      </c>
      <c r="AJ41" s="107"/>
      <c r="AK41" s="107"/>
    </row>
    <row r="42" spans="1:37" ht="12.75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34">
        <v>0</v>
      </c>
      <c r="J42" s="34">
        <v>0</v>
      </c>
      <c r="K42" s="34">
        <v>0</v>
      </c>
      <c r="L42" s="72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73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72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7" t="s">
        <v>50</v>
      </c>
      <c r="AJ42" s="107"/>
      <c r="AK42" s="107"/>
    </row>
    <row r="43" spans="1:37" ht="12.75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34">
        <v>0</v>
      </c>
      <c r="J43" s="34">
        <v>0</v>
      </c>
      <c r="K43" s="34">
        <v>0</v>
      </c>
      <c r="L43" s="72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73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72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2" t="s">
        <v>72</v>
      </c>
      <c r="AJ43" s="112"/>
      <c r="AK43" s="112"/>
    </row>
    <row r="44" spans="1:37" ht="12.75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34">
        <v>0</v>
      </c>
      <c r="J44" s="34">
        <v>0</v>
      </c>
      <c r="K44" s="34">
        <v>0</v>
      </c>
      <c r="L44" s="72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73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72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7" t="s">
        <v>73</v>
      </c>
      <c r="AI44" s="107"/>
      <c r="AJ44" s="107"/>
      <c r="AK44" s="107"/>
    </row>
    <row r="45" spans="1:38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34">
        <v>0</v>
      </c>
      <c r="J45" s="34">
        <v>0</v>
      </c>
      <c r="K45" s="34">
        <v>0</v>
      </c>
      <c r="L45" s="72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73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72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9" t="s">
        <v>52</v>
      </c>
      <c r="AJ45" s="109"/>
      <c r="AK45" s="28" t="s">
        <v>51</v>
      </c>
      <c r="AL45" s="2"/>
    </row>
    <row r="46" spans="1:38" ht="12.75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34">
        <v>0</v>
      </c>
      <c r="J46" s="34">
        <v>0</v>
      </c>
      <c r="K46" s="34">
        <v>0</v>
      </c>
      <c r="L46" s="72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73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72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7" t="s">
        <v>53</v>
      </c>
      <c r="AI46" s="107"/>
      <c r="AJ46" s="107"/>
      <c r="AK46" s="107"/>
      <c r="AL46" s="14"/>
    </row>
    <row r="47" spans="1:37" ht="12.75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30">
        <v>0</v>
      </c>
      <c r="J47" s="30">
        <v>0</v>
      </c>
      <c r="K47" s="30">
        <v>0</v>
      </c>
      <c r="L47" s="72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73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72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7" t="s">
        <v>75</v>
      </c>
      <c r="AI47" s="107"/>
      <c r="AJ47" s="107"/>
      <c r="AK47" s="107"/>
    </row>
    <row r="48" spans="1:37" ht="12.75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/>
      <c r="U48" s="27">
        <f t="shared" si="2"/>
        <v>1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5" t="s">
        <v>76</v>
      </c>
      <c r="AH48" s="105"/>
      <c r="AI48" s="105"/>
      <c r="AJ48" s="105"/>
      <c r="AK48" s="105"/>
    </row>
    <row r="49" spans="1:37" ht="12.75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34">
        <v>0</v>
      </c>
      <c r="J49" s="34">
        <v>0</v>
      </c>
      <c r="K49" s="34">
        <v>0</v>
      </c>
      <c r="L49" s="72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73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72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7" t="s">
        <v>77</v>
      </c>
      <c r="AI49" s="107"/>
      <c r="AJ49" s="107"/>
      <c r="AK49" s="107"/>
    </row>
    <row r="50" spans="1:38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34">
        <v>0</v>
      </c>
      <c r="J50" s="34">
        <v>0</v>
      </c>
      <c r="K50" s="34">
        <v>0</v>
      </c>
      <c r="L50" s="72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73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72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2" t="s">
        <v>78</v>
      </c>
      <c r="AJ50" s="107"/>
      <c r="AK50" s="107"/>
      <c r="AL50" s="2"/>
    </row>
    <row r="51" spans="1:38" ht="12.75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34">
        <v>0</v>
      </c>
      <c r="J51" s="34">
        <v>0</v>
      </c>
      <c r="K51" s="34">
        <v>0</v>
      </c>
      <c r="L51" s="72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73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72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2" t="s">
        <v>79</v>
      </c>
      <c r="AJ51" s="107"/>
      <c r="AK51" s="107"/>
      <c r="AL51" s="14"/>
    </row>
    <row r="52" spans="1:37" ht="12.75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34">
        <v>0</v>
      </c>
      <c r="J52" s="34">
        <v>0</v>
      </c>
      <c r="K52" s="34">
        <v>0</v>
      </c>
      <c r="L52" s="72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73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72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2" t="s">
        <v>54</v>
      </c>
      <c r="AJ52" s="107"/>
      <c r="AK52" s="107"/>
    </row>
    <row r="53" spans="1:37" ht="12.75" customHeight="1">
      <c r="A53" s="2"/>
      <c r="B53" s="28"/>
      <c r="C53" s="28"/>
      <c r="D53" s="107" t="s">
        <v>135</v>
      </c>
      <c r="E53" s="107"/>
      <c r="F53" s="107"/>
      <c r="G53" s="108"/>
      <c r="H53" s="72">
        <f t="shared" si="0"/>
        <v>0</v>
      </c>
      <c r="I53" s="34">
        <v>0</v>
      </c>
      <c r="J53" s="34">
        <v>0</v>
      </c>
      <c r="K53" s="34">
        <v>0</v>
      </c>
      <c r="L53" s="72">
        <f t="shared" si="1"/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1"/>
      <c r="U53" s="73">
        <f t="shared" si="2"/>
        <v>1</v>
      </c>
      <c r="V53" s="61">
        <v>0</v>
      </c>
      <c r="W53" s="61">
        <v>0</v>
      </c>
      <c r="X53" s="61">
        <v>0</v>
      </c>
      <c r="Y53" s="61">
        <v>1</v>
      </c>
      <c r="Z53" s="61">
        <v>0</v>
      </c>
      <c r="AA53" s="72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7" t="s">
        <v>135</v>
      </c>
      <c r="AI53" s="107"/>
      <c r="AJ53" s="107"/>
      <c r="AK53" s="107"/>
    </row>
    <row r="54" spans="1:37" ht="12.75" customHeight="1">
      <c r="A54" s="2"/>
      <c r="B54" s="12"/>
      <c r="C54" s="12"/>
      <c r="D54" s="12"/>
      <c r="E54" s="109" t="s">
        <v>136</v>
      </c>
      <c r="F54" s="109"/>
      <c r="G54" s="29" t="s">
        <v>55</v>
      </c>
      <c r="H54" s="72">
        <f t="shared" si="0"/>
        <v>0</v>
      </c>
      <c r="I54" s="34">
        <v>0</v>
      </c>
      <c r="J54" s="34">
        <v>0</v>
      </c>
      <c r="K54" s="34">
        <v>0</v>
      </c>
      <c r="L54" s="72">
        <f t="shared" si="1"/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1"/>
      <c r="U54" s="73">
        <f t="shared" si="2"/>
        <v>1</v>
      </c>
      <c r="V54" s="61">
        <v>0</v>
      </c>
      <c r="W54" s="61">
        <v>0</v>
      </c>
      <c r="X54" s="61">
        <v>0</v>
      </c>
      <c r="Y54" s="61">
        <v>1</v>
      </c>
      <c r="Z54" s="61">
        <v>0</v>
      </c>
      <c r="AA54" s="72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9" t="s">
        <v>56</v>
      </c>
      <c r="AJ54" s="109"/>
      <c r="AK54" s="28" t="s">
        <v>55</v>
      </c>
    </row>
    <row r="55" spans="1:37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34">
        <v>0</v>
      </c>
      <c r="J55" s="34">
        <v>0</v>
      </c>
      <c r="K55" s="34">
        <v>0</v>
      </c>
      <c r="L55" s="72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73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72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5" t="s">
        <v>58</v>
      </c>
      <c r="AJ55" s="115"/>
      <c r="AK55" s="28" t="s">
        <v>57</v>
      </c>
    </row>
    <row r="56" spans="1:37" ht="12.75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2</v>
      </c>
      <c r="I56" s="33">
        <v>0</v>
      </c>
      <c r="J56" s="33">
        <v>0</v>
      </c>
      <c r="K56" s="33">
        <v>2</v>
      </c>
      <c r="L56" s="26">
        <f t="shared" si="1"/>
        <v>215</v>
      </c>
      <c r="M56" s="33">
        <v>78</v>
      </c>
      <c r="N56" s="33">
        <v>76</v>
      </c>
      <c r="O56" s="33">
        <v>2</v>
      </c>
      <c r="P56" s="33">
        <v>1</v>
      </c>
      <c r="Q56" s="33">
        <v>0</v>
      </c>
      <c r="R56" s="33">
        <v>10</v>
      </c>
      <c r="S56" s="33">
        <v>48</v>
      </c>
      <c r="T56" s="20"/>
      <c r="U56" s="27">
        <f t="shared" si="2"/>
        <v>2</v>
      </c>
      <c r="V56" s="62">
        <v>0</v>
      </c>
      <c r="W56" s="62">
        <v>0</v>
      </c>
      <c r="X56" s="62">
        <v>0</v>
      </c>
      <c r="Y56" s="62">
        <v>0</v>
      </c>
      <c r="Z56" s="62">
        <v>2</v>
      </c>
      <c r="AA56" s="26">
        <f t="shared" si="3"/>
        <v>0</v>
      </c>
      <c r="AB56" s="62">
        <v>0</v>
      </c>
      <c r="AC56" s="62">
        <v>0</v>
      </c>
      <c r="AD56" s="62">
        <v>0</v>
      </c>
      <c r="AE56" s="62">
        <v>0</v>
      </c>
      <c r="AF56" s="38"/>
      <c r="AG56" s="105" t="s">
        <v>59</v>
      </c>
      <c r="AH56" s="105"/>
      <c r="AI56" s="105"/>
      <c r="AJ56" s="105"/>
      <c r="AK56" s="105"/>
    </row>
    <row r="57" spans="2:37" ht="12.75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34">
        <v>0</v>
      </c>
      <c r="J57" s="34">
        <v>0</v>
      </c>
      <c r="K57" s="34">
        <v>0</v>
      </c>
      <c r="L57" s="72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73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72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9" t="s">
        <v>58</v>
      </c>
      <c r="AI57" s="109"/>
      <c r="AJ57" s="107" t="s">
        <v>60</v>
      </c>
      <c r="AK57" s="107"/>
    </row>
    <row r="58" spans="2:37" ht="12.75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1</v>
      </c>
      <c r="I58" s="34">
        <v>0</v>
      </c>
      <c r="J58" s="34">
        <v>0</v>
      </c>
      <c r="K58" s="34">
        <v>1</v>
      </c>
      <c r="L58" s="72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1"/>
      <c r="U58" s="73">
        <f t="shared" si="2"/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72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9" t="s">
        <v>58</v>
      </c>
      <c r="AI58" s="109"/>
      <c r="AJ58" s="107" t="s">
        <v>61</v>
      </c>
      <c r="AK58" s="107"/>
    </row>
    <row r="59" spans="2:37" ht="12.75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0</v>
      </c>
      <c r="I59" s="34">
        <v>0</v>
      </c>
      <c r="J59" s="34">
        <v>0</v>
      </c>
      <c r="K59" s="34">
        <v>0</v>
      </c>
      <c r="L59" s="72">
        <f t="shared" si="1"/>
        <v>134</v>
      </c>
      <c r="M59" s="34">
        <v>48</v>
      </c>
      <c r="N59" s="34">
        <v>58</v>
      </c>
      <c r="O59" s="34">
        <v>2</v>
      </c>
      <c r="P59" s="34">
        <v>0</v>
      </c>
      <c r="Q59" s="34">
        <v>0</v>
      </c>
      <c r="R59" s="34">
        <v>4</v>
      </c>
      <c r="S59" s="34">
        <v>22</v>
      </c>
      <c r="T59" s="31"/>
      <c r="U59" s="73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72">
        <f t="shared" si="3"/>
        <v>0</v>
      </c>
      <c r="AB59" s="61">
        <v>0</v>
      </c>
      <c r="AC59" s="61">
        <v>0</v>
      </c>
      <c r="AD59" s="61">
        <v>0</v>
      </c>
      <c r="AE59" s="61">
        <v>0</v>
      </c>
      <c r="AF59" s="36"/>
      <c r="AG59" s="12"/>
      <c r="AH59" s="109" t="s">
        <v>82</v>
      </c>
      <c r="AI59" s="109"/>
      <c r="AJ59" s="107" t="s">
        <v>62</v>
      </c>
      <c r="AK59" s="107"/>
    </row>
    <row r="60" spans="2:37" ht="12.75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34">
        <v>0</v>
      </c>
      <c r="J60" s="34">
        <v>0</v>
      </c>
      <c r="K60" s="34">
        <v>0</v>
      </c>
      <c r="L60" s="72">
        <f t="shared" si="1"/>
        <v>2</v>
      </c>
      <c r="M60" s="34">
        <v>1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1</v>
      </c>
      <c r="T60" s="31"/>
      <c r="U60" s="73">
        <f t="shared" si="2"/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72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9" t="s">
        <v>82</v>
      </c>
      <c r="AI60" s="109"/>
      <c r="AJ60" s="107" t="s">
        <v>83</v>
      </c>
      <c r="AK60" s="107"/>
    </row>
    <row r="61" spans="2:37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34">
        <v>0</v>
      </c>
      <c r="J61" s="34">
        <v>0</v>
      </c>
      <c r="K61" s="34">
        <v>0</v>
      </c>
      <c r="L61" s="72">
        <f t="shared" si="1"/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73">
        <f t="shared" si="2"/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72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9" t="s">
        <v>82</v>
      </c>
      <c r="AI61" s="109"/>
      <c r="AJ61" s="116" t="s">
        <v>164</v>
      </c>
      <c r="AK61" s="116"/>
    </row>
    <row r="62" spans="2:37" ht="12.75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34">
        <v>0</v>
      </c>
      <c r="J62" s="34">
        <v>0</v>
      </c>
      <c r="K62" s="34">
        <v>0</v>
      </c>
      <c r="L62" s="72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73">
        <f t="shared" si="2"/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72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9" t="s">
        <v>56</v>
      </c>
      <c r="AI62" s="109"/>
      <c r="AJ62" s="107" t="s">
        <v>63</v>
      </c>
      <c r="AK62" s="107"/>
    </row>
    <row r="63" spans="2:37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63">
        <f t="shared" si="0"/>
        <v>1</v>
      </c>
      <c r="I63" s="63">
        <v>0</v>
      </c>
      <c r="J63" s="63">
        <v>0</v>
      </c>
      <c r="K63" s="63">
        <v>1</v>
      </c>
      <c r="L63" s="63">
        <f t="shared" si="1"/>
        <v>73</v>
      </c>
      <c r="M63" s="63">
        <v>26</v>
      </c>
      <c r="N63" s="63">
        <v>16</v>
      </c>
      <c r="O63" s="63">
        <v>0</v>
      </c>
      <c r="P63" s="63">
        <v>0</v>
      </c>
      <c r="Q63" s="63">
        <v>0</v>
      </c>
      <c r="R63" s="63">
        <v>6</v>
      </c>
      <c r="S63" s="44">
        <v>25</v>
      </c>
      <c r="T63" s="31"/>
      <c r="U63" s="75">
        <f t="shared" si="2"/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74">
        <f t="shared" si="3"/>
        <v>0</v>
      </c>
      <c r="AB63" s="63">
        <v>0</v>
      </c>
      <c r="AC63" s="63">
        <v>0</v>
      </c>
      <c r="AD63" s="63">
        <v>0</v>
      </c>
      <c r="AE63" s="63">
        <v>0</v>
      </c>
      <c r="AF63" s="45"/>
      <c r="AG63" s="39"/>
      <c r="AH63" s="117" t="s">
        <v>84</v>
      </c>
      <c r="AI63" s="117"/>
      <c r="AJ63" s="118" t="s">
        <v>64</v>
      </c>
      <c r="AK63" s="118"/>
    </row>
    <row r="64" ht="12.75" customHeight="1"/>
    <row r="66" spans="7:8" ht="12">
      <c r="G66" s="46" t="s">
        <v>150</v>
      </c>
      <c r="H66" s="46"/>
    </row>
    <row r="67" spans="7:31" ht="12">
      <c r="G67" s="46" t="s">
        <v>151</v>
      </c>
      <c r="H67" s="47">
        <f aca="true" t="shared" si="5" ref="H67:S67">SUM(H9,H22,H29,H33,H48,H56)-H8</f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47">
        <f t="shared" si="5"/>
        <v>0</v>
      </c>
      <c r="M67" s="47">
        <f t="shared" si="5"/>
        <v>0</v>
      </c>
      <c r="N67" s="47">
        <f t="shared" si="5"/>
        <v>0</v>
      </c>
      <c r="O67" s="47">
        <f t="shared" si="5"/>
        <v>0</v>
      </c>
      <c r="P67" s="47">
        <f t="shared" si="5"/>
        <v>0</v>
      </c>
      <c r="Q67" s="47">
        <f t="shared" si="5"/>
        <v>0</v>
      </c>
      <c r="R67" s="47">
        <f t="shared" si="5"/>
        <v>0</v>
      </c>
      <c r="S67" s="47">
        <f t="shared" si="5"/>
        <v>0</v>
      </c>
      <c r="T67" s="47"/>
      <c r="U67" s="47">
        <f aca="true" t="shared" si="6" ref="U67:AE67">SUM(U9,U22,U29,U33,U48,U56)-U8</f>
        <v>0</v>
      </c>
      <c r="V67" s="47">
        <f t="shared" si="6"/>
        <v>0</v>
      </c>
      <c r="W67" s="47">
        <f t="shared" si="6"/>
        <v>0</v>
      </c>
      <c r="X67" s="47">
        <f t="shared" si="6"/>
        <v>0</v>
      </c>
      <c r="Y67" s="47">
        <f t="shared" si="6"/>
        <v>0</v>
      </c>
      <c r="Z67" s="47">
        <f t="shared" si="6"/>
        <v>0</v>
      </c>
      <c r="AA67" s="47">
        <f t="shared" si="6"/>
        <v>0</v>
      </c>
      <c r="AB67" s="47">
        <f t="shared" si="6"/>
        <v>0</v>
      </c>
      <c r="AC67" s="47">
        <f t="shared" si="6"/>
        <v>0</v>
      </c>
      <c r="AD67" s="47">
        <f t="shared" si="6"/>
        <v>0</v>
      </c>
      <c r="AE67" s="47">
        <f t="shared" si="6"/>
        <v>0</v>
      </c>
    </row>
    <row r="68" spans="7:31" ht="12">
      <c r="G68" s="46" t="s">
        <v>152</v>
      </c>
      <c r="H68" s="47">
        <f aca="true" t="shared" si="7" ref="H68:S68">SUM(H10,H15,H20,H21)-H9</f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T68" s="47"/>
      <c r="U68" s="47">
        <f aca="true" t="shared" si="8" ref="U68:AE68">SUM(U10,U15,U20,U21)-U9</f>
        <v>0</v>
      </c>
      <c r="V68" s="47">
        <f t="shared" si="8"/>
        <v>0</v>
      </c>
      <c r="W68" s="47">
        <f t="shared" si="8"/>
        <v>0</v>
      </c>
      <c r="X68" s="47">
        <f t="shared" si="8"/>
        <v>0</v>
      </c>
      <c r="Y68" s="47">
        <f t="shared" si="8"/>
        <v>0</v>
      </c>
      <c r="Z68" s="47">
        <f t="shared" si="8"/>
        <v>0</v>
      </c>
      <c r="AA68" s="47">
        <f t="shared" si="8"/>
        <v>0</v>
      </c>
      <c r="AB68" s="47">
        <f t="shared" si="8"/>
        <v>0</v>
      </c>
      <c r="AC68" s="47">
        <f t="shared" si="8"/>
        <v>0</v>
      </c>
      <c r="AD68" s="47">
        <f t="shared" si="8"/>
        <v>0</v>
      </c>
      <c r="AE68" s="47">
        <f t="shared" si="8"/>
        <v>0</v>
      </c>
    </row>
    <row r="69" spans="7:31" ht="12">
      <c r="G69" s="46" t="s">
        <v>26</v>
      </c>
      <c r="H69" s="47">
        <f aca="true" t="shared" si="9" ref="H69:S69">SUM(H11:H14)-H10</f>
        <v>0</v>
      </c>
      <c r="I69" s="47">
        <f t="shared" si="9"/>
        <v>0</v>
      </c>
      <c r="J69" s="47">
        <f t="shared" si="9"/>
        <v>0</v>
      </c>
      <c r="K69" s="47">
        <f t="shared" si="9"/>
        <v>0</v>
      </c>
      <c r="L69" s="47">
        <f t="shared" si="9"/>
        <v>0</v>
      </c>
      <c r="M69" s="47">
        <f t="shared" si="9"/>
        <v>0</v>
      </c>
      <c r="N69" s="47">
        <f t="shared" si="9"/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  <c r="R69" s="47">
        <f t="shared" si="9"/>
        <v>0</v>
      </c>
      <c r="S69" s="47">
        <f t="shared" si="9"/>
        <v>0</v>
      </c>
      <c r="T69" s="47"/>
      <c r="U69" s="47">
        <f aca="true" t="shared" si="10" ref="U69:AE69">SUM(U11:U14)-U10</f>
        <v>0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  <c r="AE69" s="47">
        <f t="shared" si="10"/>
        <v>0</v>
      </c>
    </row>
    <row r="70" spans="7:31" ht="12">
      <c r="G70" s="46" t="s">
        <v>153</v>
      </c>
      <c r="H70" s="47">
        <f>SUM(H16:H19)-H15</f>
        <v>0</v>
      </c>
      <c r="I70" s="47">
        <f aca="true" t="shared" si="11" ref="I70:S70">SUM(I16:I19)-I15</f>
        <v>0</v>
      </c>
      <c r="J70" s="47">
        <f t="shared" si="11"/>
        <v>0</v>
      </c>
      <c r="K70" s="47">
        <f t="shared" si="11"/>
        <v>0</v>
      </c>
      <c r="L70" s="47">
        <f t="shared" si="11"/>
        <v>0</v>
      </c>
      <c r="M70" s="47">
        <f t="shared" si="11"/>
        <v>0</v>
      </c>
      <c r="N70" s="47">
        <f t="shared" si="11"/>
        <v>0</v>
      </c>
      <c r="O70" s="47">
        <f t="shared" si="11"/>
        <v>0</v>
      </c>
      <c r="P70" s="47">
        <f t="shared" si="11"/>
        <v>0</v>
      </c>
      <c r="Q70" s="47">
        <f t="shared" si="11"/>
        <v>0</v>
      </c>
      <c r="R70" s="47">
        <f t="shared" si="11"/>
        <v>0</v>
      </c>
      <c r="S70" s="47">
        <f t="shared" si="11"/>
        <v>0</v>
      </c>
      <c r="T70" s="47"/>
      <c r="U70" s="47">
        <f aca="true" t="shared" si="12" ref="U70:AE70">SUM(U16:U19)-U15</f>
        <v>0</v>
      </c>
      <c r="V70" s="47">
        <f t="shared" si="12"/>
        <v>0</v>
      </c>
      <c r="W70" s="47">
        <f t="shared" si="12"/>
        <v>0</v>
      </c>
      <c r="X70" s="47">
        <f t="shared" si="12"/>
        <v>0</v>
      </c>
      <c r="Y70" s="47">
        <f t="shared" si="12"/>
        <v>0</v>
      </c>
      <c r="Z70" s="47">
        <f t="shared" si="12"/>
        <v>0</v>
      </c>
      <c r="AA70" s="47">
        <f t="shared" si="12"/>
        <v>0</v>
      </c>
      <c r="AB70" s="47">
        <f t="shared" si="12"/>
        <v>0</v>
      </c>
      <c r="AC70" s="47">
        <f t="shared" si="12"/>
        <v>0</v>
      </c>
      <c r="AD70" s="47">
        <f t="shared" si="12"/>
        <v>0</v>
      </c>
      <c r="AE70" s="47">
        <f t="shared" si="12"/>
        <v>0</v>
      </c>
    </row>
    <row r="71" spans="7:31" ht="12">
      <c r="G71" s="46" t="s">
        <v>154</v>
      </c>
      <c r="H71" s="47">
        <f>SUM(H23:H25,H27:H28)-H22</f>
        <v>0</v>
      </c>
      <c r="I71" s="47">
        <f aca="true" t="shared" si="13" ref="I71:S71">SUM(I23:I25,I27:I28)-I22</f>
        <v>0</v>
      </c>
      <c r="J71" s="47">
        <f t="shared" si="13"/>
        <v>0</v>
      </c>
      <c r="K71" s="47">
        <f t="shared" si="13"/>
        <v>0</v>
      </c>
      <c r="L71" s="47">
        <f t="shared" si="13"/>
        <v>0</v>
      </c>
      <c r="M71" s="47">
        <f t="shared" si="13"/>
        <v>0</v>
      </c>
      <c r="N71" s="47">
        <f t="shared" si="13"/>
        <v>0</v>
      </c>
      <c r="O71" s="47">
        <f t="shared" si="13"/>
        <v>0</v>
      </c>
      <c r="P71" s="47">
        <f t="shared" si="13"/>
        <v>0</v>
      </c>
      <c r="Q71" s="47">
        <f t="shared" si="13"/>
        <v>0</v>
      </c>
      <c r="R71" s="47">
        <f t="shared" si="13"/>
        <v>0</v>
      </c>
      <c r="S71" s="47">
        <f t="shared" si="13"/>
        <v>0</v>
      </c>
      <c r="T71" s="47"/>
      <c r="U71" s="47">
        <f aca="true" t="shared" si="14" ref="U71:AE71">SUM(U23:U25,U27:U28)-U22</f>
        <v>0</v>
      </c>
      <c r="V71" s="47">
        <f t="shared" si="14"/>
        <v>0</v>
      </c>
      <c r="W71" s="47">
        <f t="shared" si="14"/>
        <v>0</v>
      </c>
      <c r="X71" s="47">
        <f t="shared" si="14"/>
        <v>0</v>
      </c>
      <c r="Y71" s="47">
        <f t="shared" si="14"/>
        <v>0</v>
      </c>
      <c r="Z71" s="47">
        <f t="shared" si="14"/>
        <v>0</v>
      </c>
      <c r="AA71" s="47">
        <f t="shared" si="14"/>
        <v>0</v>
      </c>
      <c r="AB71" s="47">
        <f t="shared" si="14"/>
        <v>0</v>
      </c>
      <c r="AC71" s="47">
        <f t="shared" si="14"/>
        <v>0</v>
      </c>
      <c r="AD71" s="47">
        <f t="shared" si="14"/>
        <v>0</v>
      </c>
      <c r="AE71" s="47">
        <f t="shared" si="14"/>
        <v>0</v>
      </c>
    </row>
    <row r="72" spans="7:31" ht="12">
      <c r="G72" s="46" t="s">
        <v>155</v>
      </c>
      <c r="H72" s="47">
        <f>SUM(H30:H32)-H29</f>
        <v>0</v>
      </c>
      <c r="I72" s="47">
        <f aca="true" t="shared" si="15" ref="I72:P72">SUM(I30:I32)-I29</f>
        <v>0</v>
      </c>
      <c r="J72" s="47">
        <f t="shared" si="15"/>
        <v>0</v>
      </c>
      <c r="K72" s="47">
        <f t="shared" si="15"/>
        <v>0</v>
      </c>
      <c r="L72" s="47">
        <f t="shared" si="15"/>
        <v>0</v>
      </c>
      <c r="M72" s="47">
        <f t="shared" si="15"/>
        <v>0</v>
      </c>
      <c r="N72" s="47">
        <f t="shared" si="15"/>
        <v>0</v>
      </c>
      <c r="O72" s="47">
        <f t="shared" si="15"/>
        <v>0</v>
      </c>
      <c r="P72" s="47">
        <f t="shared" si="15"/>
        <v>0</v>
      </c>
      <c r="Q72" s="47">
        <f>SUM(Q30:Q32)-Q29</f>
        <v>0</v>
      </c>
      <c r="R72" s="47">
        <f>SUM(R30:R32)-R29</f>
        <v>0</v>
      </c>
      <c r="S72" s="47">
        <f>SUM(S30:S32)-S29</f>
        <v>0</v>
      </c>
      <c r="T72" s="47"/>
      <c r="U72" s="47">
        <f aca="true" t="shared" si="16" ref="U72:AE72">SUM(U30:U32)-U29</f>
        <v>0</v>
      </c>
      <c r="V72" s="47">
        <f t="shared" si="16"/>
        <v>0</v>
      </c>
      <c r="W72" s="47">
        <f t="shared" si="16"/>
        <v>0</v>
      </c>
      <c r="X72" s="47">
        <f t="shared" si="16"/>
        <v>0</v>
      </c>
      <c r="Y72" s="47">
        <f t="shared" si="16"/>
        <v>0</v>
      </c>
      <c r="Z72" s="47">
        <f t="shared" si="16"/>
        <v>0</v>
      </c>
      <c r="AA72" s="47">
        <f t="shared" si="16"/>
        <v>0</v>
      </c>
      <c r="AB72" s="47">
        <f t="shared" si="16"/>
        <v>0</v>
      </c>
      <c r="AC72" s="47">
        <f t="shared" si="16"/>
        <v>0</v>
      </c>
      <c r="AD72" s="47">
        <f t="shared" si="16"/>
        <v>0</v>
      </c>
      <c r="AE72" s="47">
        <f t="shared" si="16"/>
        <v>0</v>
      </c>
    </row>
    <row r="73" spans="7:31" ht="12">
      <c r="G73" s="46" t="s">
        <v>156</v>
      </c>
      <c r="H73" s="47">
        <f>SUM(H34:H35,H38,H44,H46:H47)-H33</f>
        <v>0</v>
      </c>
      <c r="I73" s="47">
        <f aca="true" t="shared" si="17" ref="I73:P73">SUM(I34:I35,I38,I44,I46:I47)-I33</f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  <c r="O73" s="47">
        <f t="shared" si="17"/>
        <v>0</v>
      </c>
      <c r="P73" s="47">
        <f t="shared" si="17"/>
        <v>0</v>
      </c>
      <c r="Q73" s="47">
        <f>SUM(Q34:Q35,Q38,Q44,Q46:Q47)-Q33</f>
        <v>0</v>
      </c>
      <c r="R73" s="47">
        <f>SUM(R34:R35,R38,R44,R46:R47)-R33</f>
        <v>0</v>
      </c>
      <c r="S73" s="47">
        <f>SUM(S34:S35,S38,S44,S46:S47)-S33</f>
        <v>0</v>
      </c>
      <c r="T73" s="48"/>
      <c r="U73" s="47">
        <f aca="true" t="shared" si="18" ref="U73:AE73">SUM(U34:U35,U38,U44,U46:U47)-U33</f>
        <v>0</v>
      </c>
      <c r="V73" s="47">
        <f t="shared" si="18"/>
        <v>0</v>
      </c>
      <c r="W73" s="47">
        <f t="shared" si="18"/>
        <v>0</v>
      </c>
      <c r="X73" s="47">
        <f t="shared" si="18"/>
        <v>0</v>
      </c>
      <c r="Y73" s="47">
        <f t="shared" si="18"/>
        <v>0</v>
      </c>
      <c r="Z73" s="47">
        <f t="shared" si="18"/>
        <v>0</v>
      </c>
      <c r="AA73" s="47">
        <f t="shared" si="18"/>
        <v>0</v>
      </c>
      <c r="AB73" s="47">
        <f t="shared" si="18"/>
        <v>0</v>
      </c>
      <c r="AC73" s="47">
        <f t="shared" si="18"/>
        <v>0</v>
      </c>
      <c r="AD73" s="47">
        <f t="shared" si="18"/>
        <v>0</v>
      </c>
      <c r="AE73" s="47">
        <f t="shared" si="18"/>
        <v>0</v>
      </c>
    </row>
    <row r="74" spans="7:31" ht="12">
      <c r="G74" s="46" t="s">
        <v>157</v>
      </c>
      <c r="H74" s="47">
        <f>SUM(H36:H37)-H35</f>
        <v>0</v>
      </c>
      <c r="I74" s="47">
        <f aca="true" t="shared" si="19" ref="I74:P74">SUM(I36:I37)-I35</f>
        <v>0</v>
      </c>
      <c r="J74" s="47">
        <f t="shared" si="19"/>
        <v>0</v>
      </c>
      <c r="K74" s="47">
        <f t="shared" si="19"/>
        <v>0</v>
      </c>
      <c r="L74" s="47">
        <f t="shared" si="19"/>
        <v>0</v>
      </c>
      <c r="M74" s="47">
        <f t="shared" si="19"/>
        <v>0</v>
      </c>
      <c r="N74" s="47">
        <f t="shared" si="19"/>
        <v>0</v>
      </c>
      <c r="O74" s="47">
        <f t="shared" si="19"/>
        <v>0</v>
      </c>
      <c r="P74" s="47">
        <f t="shared" si="19"/>
        <v>0</v>
      </c>
      <c r="Q74" s="47">
        <f>SUM(Q36:Q37)-Q35</f>
        <v>0</v>
      </c>
      <c r="R74" s="47">
        <f>SUM(R36:R37)-R35</f>
        <v>0</v>
      </c>
      <c r="S74" s="47">
        <f>SUM(S36:S37)-S35</f>
        <v>0</v>
      </c>
      <c r="T74" s="48"/>
      <c r="U74" s="47">
        <f aca="true" t="shared" si="20" ref="U74:AE74">SUM(U36:U37)-U35</f>
        <v>0</v>
      </c>
      <c r="V74" s="47">
        <f t="shared" si="20"/>
        <v>0</v>
      </c>
      <c r="W74" s="47">
        <f t="shared" si="20"/>
        <v>0</v>
      </c>
      <c r="X74" s="47">
        <f t="shared" si="20"/>
        <v>0</v>
      </c>
      <c r="Y74" s="47">
        <f t="shared" si="20"/>
        <v>0</v>
      </c>
      <c r="Z74" s="47">
        <f t="shared" si="20"/>
        <v>0</v>
      </c>
      <c r="AA74" s="47">
        <f t="shared" si="20"/>
        <v>0</v>
      </c>
      <c r="AB74" s="47">
        <f t="shared" si="20"/>
        <v>0</v>
      </c>
      <c r="AC74" s="47">
        <f t="shared" si="20"/>
        <v>0</v>
      </c>
      <c r="AD74" s="47">
        <f t="shared" si="20"/>
        <v>0</v>
      </c>
      <c r="AE74" s="47">
        <f t="shared" si="20"/>
        <v>0</v>
      </c>
    </row>
    <row r="75" spans="7:31" ht="12">
      <c r="G75" s="46" t="s">
        <v>158</v>
      </c>
      <c r="H75" s="47">
        <f>SUM(H39:H43)-H38</f>
        <v>0</v>
      </c>
      <c r="I75" s="47">
        <f aca="true" t="shared" si="21" ref="I75:P75">SUM(I39:I43)-I38</f>
        <v>0</v>
      </c>
      <c r="J75" s="47">
        <f t="shared" si="21"/>
        <v>0</v>
      </c>
      <c r="K75" s="47">
        <f t="shared" si="21"/>
        <v>0</v>
      </c>
      <c r="L75" s="47">
        <f t="shared" si="21"/>
        <v>0</v>
      </c>
      <c r="M75" s="47">
        <f t="shared" si="21"/>
        <v>0</v>
      </c>
      <c r="N75" s="47">
        <f t="shared" si="21"/>
        <v>0</v>
      </c>
      <c r="O75" s="47">
        <f t="shared" si="21"/>
        <v>0</v>
      </c>
      <c r="P75" s="47">
        <f t="shared" si="21"/>
        <v>0</v>
      </c>
      <c r="Q75" s="47">
        <f>SUM(Q39:Q43)-Q38</f>
        <v>0</v>
      </c>
      <c r="R75" s="47">
        <f>SUM(R39:R43)-R38</f>
        <v>0</v>
      </c>
      <c r="S75" s="47">
        <f>SUM(S39:S43)-S38</f>
        <v>0</v>
      </c>
      <c r="T75" s="48"/>
      <c r="U75" s="47">
        <f aca="true" t="shared" si="22" ref="U75:AE75">SUM(U39:U43)-U38</f>
        <v>0</v>
      </c>
      <c r="V75" s="47">
        <f t="shared" si="22"/>
        <v>0</v>
      </c>
      <c r="W75" s="47">
        <f t="shared" si="22"/>
        <v>0</v>
      </c>
      <c r="X75" s="47">
        <f t="shared" si="22"/>
        <v>0</v>
      </c>
      <c r="Y75" s="47">
        <f t="shared" si="22"/>
        <v>0</v>
      </c>
      <c r="Z75" s="47">
        <f t="shared" si="22"/>
        <v>0</v>
      </c>
      <c r="AA75" s="47">
        <f t="shared" si="22"/>
        <v>0</v>
      </c>
      <c r="AB75" s="47">
        <f t="shared" si="22"/>
        <v>0</v>
      </c>
      <c r="AC75" s="47">
        <f t="shared" si="22"/>
        <v>0</v>
      </c>
      <c r="AD75" s="47">
        <f t="shared" si="22"/>
        <v>0</v>
      </c>
      <c r="AE75" s="47">
        <f t="shared" si="22"/>
        <v>0</v>
      </c>
    </row>
    <row r="76" spans="7:31" ht="12">
      <c r="G76" s="46" t="s">
        <v>159</v>
      </c>
      <c r="H76" s="47">
        <f>SUM(H50:H52)-H49</f>
        <v>0</v>
      </c>
      <c r="I76" s="47">
        <f aca="true" t="shared" si="23" ref="I76:P76">SUM(I50:I52)-I49</f>
        <v>0</v>
      </c>
      <c r="J76" s="47">
        <f t="shared" si="23"/>
        <v>0</v>
      </c>
      <c r="K76" s="47">
        <f t="shared" si="23"/>
        <v>0</v>
      </c>
      <c r="L76" s="47">
        <f t="shared" si="23"/>
        <v>0</v>
      </c>
      <c r="M76" s="47">
        <f t="shared" si="23"/>
        <v>0</v>
      </c>
      <c r="N76" s="47">
        <f t="shared" si="23"/>
        <v>0</v>
      </c>
      <c r="O76" s="47">
        <f t="shared" si="23"/>
        <v>0</v>
      </c>
      <c r="P76" s="47">
        <f t="shared" si="23"/>
        <v>0</v>
      </c>
      <c r="Q76" s="47">
        <f>SUM(Q50:Q52)-Q49</f>
        <v>0</v>
      </c>
      <c r="R76" s="47">
        <f>SUM(R50:R52)-R49</f>
        <v>0</v>
      </c>
      <c r="S76" s="47">
        <f>SUM(S50:S52)-S49</f>
        <v>0</v>
      </c>
      <c r="T76" s="48"/>
      <c r="U76" s="47">
        <f aca="true" t="shared" si="24" ref="U76:AE76">SUM(U50:U52)-U49</f>
        <v>0</v>
      </c>
      <c r="V76" s="47">
        <f t="shared" si="24"/>
        <v>0</v>
      </c>
      <c r="W76" s="47">
        <f t="shared" si="24"/>
        <v>0</v>
      </c>
      <c r="X76" s="47">
        <f t="shared" si="24"/>
        <v>0</v>
      </c>
      <c r="Y76" s="47">
        <f t="shared" si="24"/>
        <v>0</v>
      </c>
      <c r="Z76" s="47">
        <f t="shared" si="24"/>
        <v>0</v>
      </c>
      <c r="AA76" s="47">
        <f t="shared" si="24"/>
        <v>0</v>
      </c>
      <c r="AB76" s="47">
        <f t="shared" si="24"/>
        <v>0</v>
      </c>
      <c r="AC76" s="47">
        <f t="shared" si="24"/>
        <v>0</v>
      </c>
      <c r="AD76" s="47">
        <f t="shared" si="24"/>
        <v>0</v>
      </c>
      <c r="AE76" s="47">
        <f t="shared" si="24"/>
        <v>0</v>
      </c>
    </row>
    <row r="77" spans="8:31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</sheetData>
  <sheetProtection/>
  <mergeCells count="158"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J58:AK58"/>
    <mergeCell ref="AH59:AI59"/>
    <mergeCell ref="AJ59:AK59"/>
    <mergeCell ref="AH62:AI62"/>
    <mergeCell ref="AJ62:AK62"/>
    <mergeCell ref="AH63:AI63"/>
    <mergeCell ref="AJ63:AK63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H53:AK53"/>
    <mergeCell ref="AI52:AK52"/>
    <mergeCell ref="AH35:AK35"/>
    <mergeCell ref="AH44:AK44"/>
    <mergeCell ref="AI40:AK40"/>
    <mergeCell ref="AH46:AK46"/>
    <mergeCell ref="AI50:AK50"/>
    <mergeCell ref="AI26:AJ26"/>
    <mergeCell ref="AI36:AK36"/>
    <mergeCell ref="AI37:AK37"/>
    <mergeCell ref="AG33:AK33"/>
    <mergeCell ref="AH34:AK34"/>
    <mergeCell ref="AH28:AK28"/>
    <mergeCell ref="AG29:AK29"/>
    <mergeCell ref="AI17:AK17"/>
    <mergeCell ref="AI18:AK18"/>
    <mergeCell ref="AI19:AK19"/>
    <mergeCell ref="AH20:AK20"/>
    <mergeCell ref="AH21:AK21"/>
    <mergeCell ref="AG22:AK22"/>
    <mergeCell ref="AI11:AK11"/>
    <mergeCell ref="AI12:AK12"/>
    <mergeCell ref="AI13:AK13"/>
    <mergeCell ref="AI14:AK14"/>
    <mergeCell ref="AH15:AK15"/>
    <mergeCell ref="AI16:AK16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D38:G38"/>
    <mergeCell ref="E39:G39"/>
    <mergeCell ref="E40:G40"/>
    <mergeCell ref="D44:G44"/>
    <mergeCell ref="E41:G41"/>
    <mergeCell ref="E42:G42"/>
    <mergeCell ref="E43:G43"/>
    <mergeCell ref="D32:G32"/>
    <mergeCell ref="C33:G33"/>
    <mergeCell ref="D34:G34"/>
    <mergeCell ref="D35:G35"/>
    <mergeCell ref="E36:G36"/>
    <mergeCell ref="E37:G37"/>
    <mergeCell ref="E26:F26"/>
    <mergeCell ref="D27:G27"/>
    <mergeCell ref="D28:G28"/>
    <mergeCell ref="C29:G29"/>
    <mergeCell ref="D30:G30"/>
    <mergeCell ref="D31:G31"/>
    <mergeCell ref="D20:G20"/>
    <mergeCell ref="D21:G21"/>
    <mergeCell ref="C22:G22"/>
    <mergeCell ref="D23:G23"/>
    <mergeCell ref="D24:G24"/>
    <mergeCell ref="D25:G25"/>
    <mergeCell ref="E14:G14"/>
    <mergeCell ref="D15:G15"/>
    <mergeCell ref="E16:G16"/>
    <mergeCell ref="E17:G17"/>
    <mergeCell ref="E18:G18"/>
    <mergeCell ref="E19:G19"/>
    <mergeCell ref="K5:K7"/>
    <mergeCell ref="C9:G9"/>
    <mergeCell ref="D10:G10"/>
    <mergeCell ref="E11:G11"/>
    <mergeCell ref="E12:G12"/>
    <mergeCell ref="E13:G13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180</v>
      </c>
      <c r="R1" s="2" t="s">
        <v>181</v>
      </c>
    </row>
    <row r="2" spans="2:29" s="3" customFormat="1" ht="14.25">
      <c r="B2" s="4"/>
      <c r="C2" s="4"/>
      <c r="D2" s="4"/>
      <c r="E2" s="4"/>
      <c r="F2" s="4"/>
      <c r="G2" s="4"/>
      <c r="H2" s="90" t="s">
        <v>148</v>
      </c>
      <c r="I2" s="90"/>
      <c r="J2" s="90"/>
      <c r="K2" s="90"/>
      <c r="L2" s="90"/>
      <c r="M2" s="90"/>
      <c r="N2" s="90"/>
      <c r="O2" s="90"/>
      <c r="P2" s="90"/>
      <c r="R2" s="4"/>
      <c r="S2" s="90" t="s">
        <v>147</v>
      </c>
      <c r="T2" s="90"/>
      <c r="U2" s="90"/>
      <c r="V2" s="90"/>
      <c r="W2" s="90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3" t="s">
        <v>163</v>
      </c>
      <c r="C4" s="93"/>
      <c r="D4" s="93"/>
      <c r="E4" s="93"/>
      <c r="F4" s="93"/>
      <c r="G4" s="94"/>
      <c r="H4" s="76" t="s">
        <v>19</v>
      </c>
      <c r="I4" s="77"/>
      <c r="J4" s="77"/>
      <c r="K4" s="89"/>
      <c r="L4" s="76" t="s">
        <v>137</v>
      </c>
      <c r="M4" s="77"/>
      <c r="N4" s="77"/>
      <c r="O4" s="77"/>
      <c r="P4" s="77"/>
      <c r="Q4" s="12"/>
      <c r="R4" s="140" t="s">
        <v>124</v>
      </c>
      <c r="S4" s="140"/>
      <c r="T4" s="140"/>
      <c r="U4" s="140"/>
      <c r="V4" s="140"/>
      <c r="W4" s="64"/>
      <c r="X4" s="121" t="s">
        <v>126</v>
      </c>
      <c r="Y4" s="122"/>
      <c r="Z4" s="122"/>
      <c r="AA4" s="122"/>
      <c r="AB4" s="122"/>
      <c r="AC4" s="122"/>
    </row>
    <row r="5" spans="1:29" ht="12" customHeight="1">
      <c r="A5" s="2"/>
      <c r="B5" s="95"/>
      <c r="C5" s="95"/>
      <c r="D5" s="95"/>
      <c r="E5" s="95"/>
      <c r="F5" s="95"/>
      <c r="G5" s="96"/>
      <c r="H5" s="100" t="s">
        <v>1</v>
      </c>
      <c r="I5" s="83" t="s">
        <v>20</v>
      </c>
      <c r="J5" s="83" t="s">
        <v>21</v>
      </c>
      <c r="K5" s="81" t="s">
        <v>22</v>
      </c>
      <c r="L5" s="81" t="s">
        <v>1</v>
      </c>
      <c r="M5" s="81" t="s">
        <v>138</v>
      </c>
      <c r="N5" s="81" t="s">
        <v>139</v>
      </c>
      <c r="O5" s="83" t="s">
        <v>23</v>
      </c>
      <c r="P5" s="139" t="s">
        <v>140</v>
      </c>
      <c r="Q5" s="12"/>
      <c r="R5" s="136" t="s">
        <v>119</v>
      </c>
      <c r="S5" s="131" t="s">
        <v>141</v>
      </c>
      <c r="T5" s="85" t="s">
        <v>142</v>
      </c>
      <c r="U5" s="133" t="s">
        <v>122</v>
      </c>
      <c r="V5" s="85" t="s">
        <v>167</v>
      </c>
      <c r="W5" s="85" t="s">
        <v>4</v>
      </c>
      <c r="X5" s="123"/>
      <c r="Y5" s="124"/>
      <c r="Z5" s="124"/>
      <c r="AA5" s="124"/>
      <c r="AB5" s="124"/>
      <c r="AC5" s="124"/>
    </row>
    <row r="6" spans="1:29" ht="36" customHeight="1">
      <c r="A6" s="2"/>
      <c r="B6" s="95"/>
      <c r="C6" s="95"/>
      <c r="D6" s="95"/>
      <c r="E6" s="95"/>
      <c r="F6" s="95"/>
      <c r="G6" s="96"/>
      <c r="H6" s="100"/>
      <c r="I6" s="83"/>
      <c r="J6" s="83"/>
      <c r="K6" s="81"/>
      <c r="L6" s="81"/>
      <c r="M6" s="81"/>
      <c r="N6" s="81"/>
      <c r="O6" s="83"/>
      <c r="P6" s="87"/>
      <c r="Q6" s="12"/>
      <c r="R6" s="137"/>
      <c r="S6" s="131"/>
      <c r="T6" s="81"/>
      <c r="U6" s="134"/>
      <c r="V6" s="81"/>
      <c r="W6" s="81"/>
      <c r="X6" s="123"/>
      <c r="Y6" s="124"/>
      <c r="Z6" s="124"/>
      <c r="AA6" s="124"/>
      <c r="AB6" s="124"/>
      <c r="AC6" s="124"/>
    </row>
    <row r="7" spans="1:29" ht="12">
      <c r="A7" s="14"/>
      <c r="B7" s="97"/>
      <c r="C7" s="97"/>
      <c r="D7" s="97"/>
      <c r="E7" s="97"/>
      <c r="F7" s="97"/>
      <c r="G7" s="98"/>
      <c r="H7" s="101"/>
      <c r="I7" s="84"/>
      <c r="J7" s="84"/>
      <c r="K7" s="82"/>
      <c r="L7" s="82"/>
      <c r="M7" s="82"/>
      <c r="N7" s="82"/>
      <c r="O7" s="84"/>
      <c r="P7" s="88"/>
      <c r="Q7" s="12"/>
      <c r="R7" s="138"/>
      <c r="S7" s="132"/>
      <c r="T7" s="82"/>
      <c r="U7" s="135"/>
      <c r="V7" s="82"/>
      <c r="W7" s="82"/>
      <c r="X7" s="125"/>
      <c r="Y7" s="126"/>
      <c r="Z7" s="126"/>
      <c r="AA7" s="126"/>
      <c r="AB7" s="126"/>
      <c r="AC7" s="126"/>
    </row>
    <row r="8" spans="2:29" s="14" customFormat="1" ht="12.75" customHeight="1">
      <c r="B8" s="91" t="s">
        <v>65</v>
      </c>
      <c r="C8" s="91"/>
      <c r="D8" s="91"/>
      <c r="E8" s="91"/>
      <c r="F8" s="91"/>
      <c r="G8" s="92"/>
      <c r="H8" s="18">
        <f>SUM(I8:K8)</f>
        <v>5</v>
      </c>
      <c r="I8" s="58">
        <v>1</v>
      </c>
      <c r="J8" s="58">
        <v>4</v>
      </c>
      <c r="K8" s="58">
        <v>0</v>
      </c>
      <c r="L8" s="18">
        <f>SUM(M8:P8,R8:W8)</f>
        <v>2628</v>
      </c>
      <c r="M8" s="58">
        <v>12</v>
      </c>
      <c r="N8" s="58">
        <v>0</v>
      </c>
      <c r="O8" s="58">
        <v>3</v>
      </c>
      <c r="P8" s="65">
        <v>3</v>
      </c>
      <c r="Q8" s="20"/>
      <c r="R8" s="66">
        <v>11</v>
      </c>
      <c r="S8" s="66">
        <v>9</v>
      </c>
      <c r="T8" s="66">
        <v>7</v>
      </c>
      <c r="U8" s="66">
        <v>0</v>
      </c>
      <c r="V8" s="66">
        <v>52</v>
      </c>
      <c r="W8" s="66">
        <v>2531</v>
      </c>
      <c r="X8" s="114" t="s">
        <v>65</v>
      </c>
      <c r="Y8" s="105"/>
      <c r="Z8" s="105"/>
      <c r="AA8" s="105"/>
      <c r="AB8" s="105"/>
      <c r="AC8" s="105"/>
    </row>
    <row r="9" spans="1:29" s="14" customFormat="1" ht="12.75" customHeight="1">
      <c r="A9" s="2"/>
      <c r="B9" s="23"/>
      <c r="C9" s="105" t="s">
        <v>66</v>
      </c>
      <c r="D9" s="105"/>
      <c r="E9" s="105"/>
      <c r="F9" s="105"/>
      <c r="G9" s="106"/>
      <c r="H9" s="26">
        <f aca="true" t="shared" si="0" ref="H9:H63">SUM(I9:K9)</f>
        <v>3</v>
      </c>
      <c r="I9" s="59">
        <v>0</v>
      </c>
      <c r="J9" s="59">
        <v>3</v>
      </c>
      <c r="K9" s="59">
        <v>0</v>
      </c>
      <c r="L9" s="26">
        <f aca="true" t="shared" si="1" ref="L9:L63">SUM(M9:P9,R9:W9)</f>
        <v>67</v>
      </c>
      <c r="M9" s="59">
        <v>5</v>
      </c>
      <c r="N9" s="59">
        <v>0</v>
      </c>
      <c r="O9" s="59">
        <v>0</v>
      </c>
      <c r="P9" s="19">
        <v>0</v>
      </c>
      <c r="Q9" s="20"/>
      <c r="R9" s="67">
        <v>3</v>
      </c>
      <c r="S9" s="67">
        <v>1</v>
      </c>
      <c r="T9" s="67">
        <v>3</v>
      </c>
      <c r="U9" s="67">
        <v>0</v>
      </c>
      <c r="V9" s="67">
        <v>8</v>
      </c>
      <c r="W9" s="67">
        <v>47</v>
      </c>
      <c r="X9" s="22"/>
      <c r="Y9" s="105" t="s">
        <v>66</v>
      </c>
      <c r="Z9" s="105"/>
      <c r="AA9" s="105"/>
      <c r="AB9" s="105"/>
      <c r="AC9" s="105"/>
    </row>
    <row r="10" spans="1:29" ht="12.75" customHeight="1">
      <c r="A10" s="2"/>
      <c r="B10" s="28"/>
      <c r="C10" s="28"/>
      <c r="D10" s="107" t="s">
        <v>67</v>
      </c>
      <c r="E10" s="107"/>
      <c r="F10" s="107"/>
      <c r="G10" s="108"/>
      <c r="H10" s="72">
        <f t="shared" si="0"/>
        <v>0</v>
      </c>
      <c r="I10" s="60">
        <v>0</v>
      </c>
      <c r="J10" s="60">
        <v>0</v>
      </c>
      <c r="K10" s="60">
        <v>0</v>
      </c>
      <c r="L10" s="72">
        <f t="shared" si="1"/>
        <v>15</v>
      </c>
      <c r="M10" s="60">
        <v>0</v>
      </c>
      <c r="N10" s="60">
        <v>0</v>
      </c>
      <c r="O10" s="60">
        <v>0</v>
      </c>
      <c r="P10" s="30">
        <v>0</v>
      </c>
      <c r="Q10" s="31"/>
      <c r="R10" s="68">
        <v>1</v>
      </c>
      <c r="S10" s="68">
        <v>0</v>
      </c>
      <c r="T10" s="68">
        <v>0</v>
      </c>
      <c r="U10" s="68">
        <v>0</v>
      </c>
      <c r="V10" s="68">
        <v>2</v>
      </c>
      <c r="W10" s="68">
        <v>12</v>
      </c>
      <c r="X10" s="32"/>
      <c r="Y10" s="28"/>
      <c r="Z10" s="107" t="s">
        <v>67</v>
      </c>
      <c r="AA10" s="107"/>
      <c r="AB10" s="107"/>
      <c r="AC10" s="107"/>
    </row>
    <row r="11" spans="1:29" ht="12.75" customHeight="1">
      <c r="A11" s="2"/>
      <c r="B11" s="28"/>
      <c r="C11" s="28"/>
      <c r="D11" s="28"/>
      <c r="E11" s="107" t="s">
        <v>26</v>
      </c>
      <c r="F11" s="107"/>
      <c r="G11" s="108"/>
      <c r="H11" s="72">
        <f t="shared" si="0"/>
        <v>0</v>
      </c>
      <c r="I11" s="61">
        <v>0</v>
      </c>
      <c r="J11" s="61">
        <v>0</v>
      </c>
      <c r="K11" s="61">
        <v>0</v>
      </c>
      <c r="L11" s="72">
        <f t="shared" si="1"/>
        <v>14</v>
      </c>
      <c r="M11" s="61">
        <v>0</v>
      </c>
      <c r="N11" s="61">
        <v>0</v>
      </c>
      <c r="O11" s="61">
        <v>0</v>
      </c>
      <c r="P11" s="34">
        <v>0</v>
      </c>
      <c r="Q11" s="31"/>
      <c r="R11" s="69">
        <v>1</v>
      </c>
      <c r="S11" s="69">
        <v>0</v>
      </c>
      <c r="T11" s="69">
        <v>0</v>
      </c>
      <c r="U11" s="69">
        <v>0</v>
      </c>
      <c r="V11" s="69">
        <v>2</v>
      </c>
      <c r="W11" s="69">
        <v>11</v>
      </c>
      <c r="X11" s="32"/>
      <c r="Y11" s="28"/>
      <c r="Z11" s="28"/>
      <c r="AA11" s="107" t="s">
        <v>26</v>
      </c>
      <c r="AB11" s="107"/>
      <c r="AC11" s="107"/>
    </row>
    <row r="12" spans="1:29" ht="12.75" customHeight="1">
      <c r="A12" s="2"/>
      <c r="B12" s="28"/>
      <c r="C12" s="28"/>
      <c r="D12" s="28"/>
      <c r="E12" s="107" t="s">
        <v>143</v>
      </c>
      <c r="F12" s="107"/>
      <c r="G12" s="108"/>
      <c r="H12" s="72">
        <f t="shared" si="0"/>
        <v>0</v>
      </c>
      <c r="I12" s="61">
        <v>0</v>
      </c>
      <c r="J12" s="61">
        <v>0</v>
      </c>
      <c r="K12" s="61">
        <v>0</v>
      </c>
      <c r="L12" s="72">
        <f t="shared" si="1"/>
        <v>0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32"/>
      <c r="Y12" s="28"/>
      <c r="Z12" s="28"/>
      <c r="AA12" s="107" t="s">
        <v>143</v>
      </c>
      <c r="AB12" s="107"/>
      <c r="AC12" s="107"/>
    </row>
    <row r="13" spans="1:29" ht="12.75" customHeight="1">
      <c r="A13" s="2"/>
      <c r="B13" s="28"/>
      <c r="C13" s="28"/>
      <c r="D13" s="28"/>
      <c r="E13" s="107" t="s">
        <v>27</v>
      </c>
      <c r="F13" s="107"/>
      <c r="G13" s="108"/>
      <c r="H13" s="72">
        <f t="shared" si="0"/>
        <v>0</v>
      </c>
      <c r="I13" s="61">
        <v>0</v>
      </c>
      <c r="J13" s="61">
        <v>0</v>
      </c>
      <c r="K13" s="61">
        <v>0</v>
      </c>
      <c r="L13" s="72">
        <f t="shared" si="1"/>
        <v>0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32"/>
      <c r="Y13" s="28"/>
      <c r="Z13" s="28"/>
      <c r="AA13" s="107" t="s">
        <v>27</v>
      </c>
      <c r="AB13" s="107"/>
      <c r="AC13" s="107"/>
    </row>
    <row r="14" spans="1:29" ht="12.75" customHeight="1">
      <c r="A14" s="2"/>
      <c r="B14" s="28"/>
      <c r="C14" s="28"/>
      <c r="D14" s="28"/>
      <c r="E14" s="107" t="s">
        <v>28</v>
      </c>
      <c r="F14" s="107"/>
      <c r="G14" s="108"/>
      <c r="H14" s="72">
        <f t="shared" si="0"/>
        <v>0</v>
      </c>
      <c r="I14" s="61">
        <v>0</v>
      </c>
      <c r="J14" s="61">
        <v>0</v>
      </c>
      <c r="K14" s="61">
        <v>0</v>
      </c>
      <c r="L14" s="72">
        <f t="shared" si="1"/>
        <v>1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1</v>
      </c>
      <c r="X14" s="32"/>
      <c r="Y14" s="28"/>
      <c r="Z14" s="28"/>
      <c r="AA14" s="107" t="s">
        <v>28</v>
      </c>
      <c r="AB14" s="107"/>
      <c r="AC14" s="107"/>
    </row>
    <row r="15" spans="1:29" s="14" customFormat="1" ht="12.75" customHeight="1">
      <c r="A15" s="2"/>
      <c r="B15" s="28"/>
      <c r="C15" s="28"/>
      <c r="D15" s="107" t="s">
        <v>69</v>
      </c>
      <c r="E15" s="107"/>
      <c r="F15" s="107"/>
      <c r="G15" s="108"/>
      <c r="H15" s="72">
        <f t="shared" si="0"/>
        <v>0</v>
      </c>
      <c r="I15" s="60">
        <v>0</v>
      </c>
      <c r="J15" s="60">
        <v>0</v>
      </c>
      <c r="K15" s="60">
        <v>0</v>
      </c>
      <c r="L15" s="72">
        <f t="shared" si="1"/>
        <v>25</v>
      </c>
      <c r="M15" s="60">
        <v>5</v>
      </c>
      <c r="N15" s="60">
        <v>0</v>
      </c>
      <c r="O15" s="60">
        <v>0</v>
      </c>
      <c r="P15" s="30">
        <v>0</v>
      </c>
      <c r="Q15" s="31"/>
      <c r="R15" s="68">
        <v>1</v>
      </c>
      <c r="S15" s="68">
        <v>1</v>
      </c>
      <c r="T15" s="68">
        <v>3</v>
      </c>
      <c r="U15" s="68">
        <v>0</v>
      </c>
      <c r="V15" s="68">
        <v>6</v>
      </c>
      <c r="W15" s="68">
        <v>9</v>
      </c>
      <c r="X15" s="32"/>
      <c r="Y15" s="28"/>
      <c r="Z15" s="107" t="s">
        <v>69</v>
      </c>
      <c r="AA15" s="107"/>
      <c r="AB15" s="107"/>
      <c r="AC15" s="107"/>
    </row>
    <row r="16" spans="1:29" ht="12.75" customHeight="1">
      <c r="A16" s="2"/>
      <c r="B16" s="28"/>
      <c r="C16" s="28"/>
      <c r="D16" s="28"/>
      <c r="E16" s="107" t="s">
        <v>29</v>
      </c>
      <c r="F16" s="107"/>
      <c r="G16" s="108"/>
      <c r="H16" s="72">
        <f t="shared" si="0"/>
        <v>0</v>
      </c>
      <c r="I16" s="61">
        <v>0</v>
      </c>
      <c r="J16" s="61">
        <v>0</v>
      </c>
      <c r="K16" s="61">
        <v>0</v>
      </c>
      <c r="L16" s="72">
        <f t="shared" si="1"/>
        <v>2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1</v>
      </c>
      <c r="S16" s="69">
        <v>0</v>
      </c>
      <c r="T16" s="69">
        <v>0</v>
      </c>
      <c r="U16" s="69">
        <v>0</v>
      </c>
      <c r="V16" s="69">
        <v>1</v>
      </c>
      <c r="W16" s="69">
        <v>0</v>
      </c>
      <c r="X16" s="32"/>
      <c r="Y16" s="28"/>
      <c r="Z16" s="28"/>
      <c r="AA16" s="107" t="s">
        <v>29</v>
      </c>
      <c r="AB16" s="107"/>
      <c r="AC16" s="107"/>
    </row>
    <row r="17" spans="1:29" ht="12.75" customHeight="1">
      <c r="A17" s="2"/>
      <c r="B17" s="28"/>
      <c r="C17" s="28"/>
      <c r="D17" s="28"/>
      <c r="E17" s="107" t="s">
        <v>30</v>
      </c>
      <c r="F17" s="107"/>
      <c r="G17" s="108"/>
      <c r="H17" s="72">
        <f t="shared" si="0"/>
        <v>0</v>
      </c>
      <c r="I17" s="61">
        <v>0</v>
      </c>
      <c r="J17" s="61">
        <v>0</v>
      </c>
      <c r="K17" s="61">
        <v>0</v>
      </c>
      <c r="L17" s="72">
        <f t="shared" si="1"/>
        <v>14</v>
      </c>
      <c r="M17" s="61">
        <v>5</v>
      </c>
      <c r="N17" s="61">
        <v>0</v>
      </c>
      <c r="O17" s="61">
        <v>0</v>
      </c>
      <c r="P17" s="34">
        <v>0</v>
      </c>
      <c r="Q17" s="31"/>
      <c r="R17" s="69">
        <v>0</v>
      </c>
      <c r="S17" s="69">
        <v>0</v>
      </c>
      <c r="T17" s="69">
        <v>0</v>
      </c>
      <c r="U17" s="69">
        <v>0</v>
      </c>
      <c r="V17" s="69">
        <v>2</v>
      </c>
      <c r="W17" s="69">
        <v>7</v>
      </c>
      <c r="X17" s="32"/>
      <c r="Y17" s="28"/>
      <c r="Z17" s="28"/>
      <c r="AA17" s="107" t="s">
        <v>30</v>
      </c>
      <c r="AB17" s="107"/>
      <c r="AC17" s="107"/>
    </row>
    <row r="18" spans="1:29" ht="12.75" customHeight="1">
      <c r="A18" s="2"/>
      <c r="B18" s="28"/>
      <c r="C18" s="28"/>
      <c r="D18" s="28"/>
      <c r="E18" s="107" t="s">
        <v>182</v>
      </c>
      <c r="F18" s="107"/>
      <c r="G18" s="108"/>
      <c r="H18" s="72">
        <f t="shared" si="0"/>
        <v>0</v>
      </c>
      <c r="I18" s="61">
        <v>0</v>
      </c>
      <c r="J18" s="61">
        <v>0</v>
      </c>
      <c r="K18" s="61">
        <v>0</v>
      </c>
      <c r="L18" s="72">
        <f t="shared" si="1"/>
        <v>1</v>
      </c>
      <c r="M18" s="61">
        <v>0</v>
      </c>
      <c r="N18" s="61">
        <v>0</v>
      </c>
      <c r="O18" s="61">
        <v>0</v>
      </c>
      <c r="P18" s="34">
        <v>0</v>
      </c>
      <c r="Q18" s="31"/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1</v>
      </c>
      <c r="X18" s="32"/>
      <c r="Y18" s="28"/>
      <c r="Z18" s="28"/>
      <c r="AA18" s="107" t="s">
        <v>182</v>
      </c>
      <c r="AB18" s="107"/>
      <c r="AC18" s="107"/>
    </row>
    <row r="19" spans="1:29" ht="12.75" customHeight="1">
      <c r="A19" s="2"/>
      <c r="B19" s="28"/>
      <c r="C19" s="28"/>
      <c r="D19" s="28"/>
      <c r="E19" s="107" t="s">
        <v>31</v>
      </c>
      <c r="F19" s="107"/>
      <c r="G19" s="108"/>
      <c r="H19" s="72">
        <f t="shared" si="0"/>
        <v>0</v>
      </c>
      <c r="I19" s="61">
        <v>0</v>
      </c>
      <c r="J19" s="61">
        <v>0</v>
      </c>
      <c r="K19" s="61">
        <v>0</v>
      </c>
      <c r="L19" s="72">
        <f t="shared" si="1"/>
        <v>8</v>
      </c>
      <c r="M19" s="61">
        <v>0</v>
      </c>
      <c r="N19" s="61">
        <v>0</v>
      </c>
      <c r="O19" s="61">
        <v>0</v>
      </c>
      <c r="P19" s="34">
        <v>0</v>
      </c>
      <c r="Q19" s="31"/>
      <c r="R19" s="69">
        <v>0</v>
      </c>
      <c r="S19" s="69">
        <v>1</v>
      </c>
      <c r="T19" s="69">
        <v>3</v>
      </c>
      <c r="U19" s="69">
        <v>0</v>
      </c>
      <c r="V19" s="69">
        <v>3</v>
      </c>
      <c r="W19" s="69">
        <v>1</v>
      </c>
      <c r="X19" s="32"/>
      <c r="Y19" s="28"/>
      <c r="Z19" s="28"/>
      <c r="AA19" s="107" t="s">
        <v>31</v>
      </c>
      <c r="AB19" s="107"/>
      <c r="AC19" s="107"/>
    </row>
    <row r="20" spans="1:29" ht="12.75" customHeight="1">
      <c r="A20" s="2"/>
      <c r="B20" s="28"/>
      <c r="C20" s="28"/>
      <c r="D20" s="107" t="s">
        <v>70</v>
      </c>
      <c r="E20" s="107"/>
      <c r="F20" s="107"/>
      <c r="G20" s="108"/>
      <c r="H20" s="72">
        <f t="shared" si="0"/>
        <v>3</v>
      </c>
      <c r="I20" s="61">
        <v>0</v>
      </c>
      <c r="J20" s="61">
        <v>3</v>
      </c>
      <c r="K20" s="61">
        <v>0</v>
      </c>
      <c r="L20" s="72">
        <f t="shared" si="1"/>
        <v>25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25</v>
      </c>
      <c r="X20" s="32"/>
      <c r="Y20" s="28"/>
      <c r="Z20" s="107" t="s">
        <v>70</v>
      </c>
      <c r="AA20" s="107"/>
      <c r="AB20" s="107"/>
      <c r="AC20" s="107"/>
    </row>
    <row r="21" spans="1:29" ht="12.75" customHeight="1">
      <c r="A21" s="14"/>
      <c r="B21" s="28"/>
      <c r="C21" s="28"/>
      <c r="D21" s="107" t="s">
        <v>183</v>
      </c>
      <c r="E21" s="107"/>
      <c r="F21" s="107"/>
      <c r="G21" s="108"/>
      <c r="H21" s="72">
        <f t="shared" si="0"/>
        <v>0</v>
      </c>
      <c r="I21" s="61">
        <v>0</v>
      </c>
      <c r="J21" s="61">
        <v>0</v>
      </c>
      <c r="K21" s="61">
        <v>0</v>
      </c>
      <c r="L21" s="72">
        <f t="shared" si="1"/>
        <v>2</v>
      </c>
      <c r="M21" s="61">
        <v>0</v>
      </c>
      <c r="N21" s="61">
        <v>0</v>
      </c>
      <c r="O21" s="61">
        <v>0</v>
      </c>
      <c r="P21" s="34">
        <v>0</v>
      </c>
      <c r="Q21" s="31"/>
      <c r="R21" s="69">
        <v>1</v>
      </c>
      <c r="S21" s="69">
        <v>0</v>
      </c>
      <c r="T21" s="69">
        <v>0</v>
      </c>
      <c r="U21" s="69">
        <v>0</v>
      </c>
      <c r="V21" s="69">
        <v>0</v>
      </c>
      <c r="W21" s="69">
        <v>1</v>
      </c>
      <c r="X21" s="32"/>
      <c r="Y21" s="28"/>
      <c r="Z21" s="107" t="s">
        <v>183</v>
      </c>
      <c r="AA21" s="107"/>
      <c r="AB21" s="107"/>
      <c r="AC21" s="107"/>
    </row>
    <row r="22" spans="1:29" s="14" customFormat="1" ht="12.75" customHeight="1">
      <c r="A22" s="2"/>
      <c r="B22" s="23"/>
      <c r="C22" s="105" t="s">
        <v>71</v>
      </c>
      <c r="D22" s="105"/>
      <c r="E22" s="105"/>
      <c r="F22" s="105"/>
      <c r="G22" s="106"/>
      <c r="H22" s="26">
        <f t="shared" si="0"/>
        <v>2</v>
      </c>
      <c r="I22" s="59">
        <v>1</v>
      </c>
      <c r="J22" s="59">
        <v>1</v>
      </c>
      <c r="K22" s="59">
        <v>0</v>
      </c>
      <c r="L22" s="26">
        <f t="shared" si="1"/>
        <v>507</v>
      </c>
      <c r="M22" s="59">
        <v>5</v>
      </c>
      <c r="N22" s="59">
        <v>0</v>
      </c>
      <c r="O22" s="59">
        <v>0</v>
      </c>
      <c r="P22" s="19">
        <v>2</v>
      </c>
      <c r="Q22" s="20"/>
      <c r="R22" s="67">
        <v>2</v>
      </c>
      <c r="S22" s="67">
        <v>5</v>
      </c>
      <c r="T22" s="67">
        <v>1</v>
      </c>
      <c r="U22" s="67">
        <v>0</v>
      </c>
      <c r="V22" s="67">
        <v>37</v>
      </c>
      <c r="W22" s="67">
        <v>455</v>
      </c>
      <c r="X22" s="22"/>
      <c r="Y22" s="105" t="s">
        <v>71</v>
      </c>
      <c r="Z22" s="105"/>
      <c r="AA22" s="105"/>
      <c r="AB22" s="105"/>
      <c r="AC22" s="105"/>
    </row>
    <row r="23" spans="1:29" ht="12.75" customHeight="1">
      <c r="A23" s="2"/>
      <c r="B23" s="28"/>
      <c r="C23" s="28"/>
      <c r="D23" s="107" t="s">
        <v>32</v>
      </c>
      <c r="E23" s="107"/>
      <c r="F23" s="107"/>
      <c r="G23" s="108"/>
      <c r="H23" s="72">
        <f t="shared" si="0"/>
        <v>0</v>
      </c>
      <c r="I23" s="61">
        <v>0</v>
      </c>
      <c r="J23" s="61">
        <v>0</v>
      </c>
      <c r="K23" s="61">
        <v>0</v>
      </c>
      <c r="L23" s="72">
        <f t="shared" si="1"/>
        <v>0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32"/>
      <c r="Y23" s="28"/>
      <c r="Z23" s="107" t="s">
        <v>32</v>
      </c>
      <c r="AA23" s="107"/>
      <c r="AB23" s="107"/>
      <c r="AC23" s="107"/>
    </row>
    <row r="24" spans="1:29" ht="12.75" customHeight="1">
      <c r="A24" s="2"/>
      <c r="B24" s="28"/>
      <c r="C24" s="28"/>
      <c r="D24" s="107" t="s">
        <v>33</v>
      </c>
      <c r="E24" s="107"/>
      <c r="F24" s="107"/>
      <c r="G24" s="108"/>
      <c r="H24" s="72">
        <f t="shared" si="0"/>
        <v>0</v>
      </c>
      <c r="I24" s="61">
        <v>0</v>
      </c>
      <c r="J24" s="61">
        <v>0</v>
      </c>
      <c r="K24" s="61">
        <v>0</v>
      </c>
      <c r="L24" s="72">
        <f t="shared" si="1"/>
        <v>74</v>
      </c>
      <c r="M24" s="61">
        <v>1</v>
      </c>
      <c r="N24" s="61">
        <v>0</v>
      </c>
      <c r="O24" s="61">
        <v>0</v>
      </c>
      <c r="P24" s="34">
        <v>1</v>
      </c>
      <c r="Q24" s="31"/>
      <c r="R24" s="69">
        <v>0</v>
      </c>
      <c r="S24" s="69">
        <v>1</v>
      </c>
      <c r="T24" s="69">
        <v>0</v>
      </c>
      <c r="U24" s="69">
        <v>0</v>
      </c>
      <c r="V24" s="69">
        <v>1</v>
      </c>
      <c r="W24" s="69">
        <v>70</v>
      </c>
      <c r="X24" s="32"/>
      <c r="Y24" s="28"/>
      <c r="Z24" s="107" t="s">
        <v>33</v>
      </c>
      <c r="AA24" s="107"/>
      <c r="AB24" s="107"/>
      <c r="AC24" s="107"/>
    </row>
    <row r="25" spans="1:29" ht="12.75" customHeight="1">
      <c r="A25" s="2"/>
      <c r="B25" s="28"/>
      <c r="C25" s="28"/>
      <c r="D25" s="107" t="s">
        <v>34</v>
      </c>
      <c r="E25" s="107"/>
      <c r="F25" s="107"/>
      <c r="G25" s="108"/>
      <c r="H25" s="72">
        <f t="shared" si="0"/>
        <v>1</v>
      </c>
      <c r="I25" s="61">
        <v>1</v>
      </c>
      <c r="J25" s="61">
        <v>0</v>
      </c>
      <c r="K25" s="61">
        <v>0</v>
      </c>
      <c r="L25" s="72">
        <f t="shared" si="1"/>
        <v>267</v>
      </c>
      <c r="M25" s="61">
        <v>2</v>
      </c>
      <c r="N25" s="61">
        <v>0</v>
      </c>
      <c r="O25" s="61">
        <v>0</v>
      </c>
      <c r="P25" s="34">
        <v>1</v>
      </c>
      <c r="Q25" s="31"/>
      <c r="R25" s="69">
        <v>2</v>
      </c>
      <c r="S25" s="69">
        <v>3</v>
      </c>
      <c r="T25" s="69">
        <v>1</v>
      </c>
      <c r="U25" s="69">
        <v>0</v>
      </c>
      <c r="V25" s="69">
        <v>32</v>
      </c>
      <c r="W25" s="69">
        <v>226</v>
      </c>
      <c r="X25" s="32"/>
      <c r="Y25" s="28"/>
      <c r="Z25" s="107" t="s">
        <v>34</v>
      </c>
      <c r="AA25" s="107"/>
      <c r="AB25" s="107"/>
      <c r="AC25" s="107"/>
    </row>
    <row r="26" spans="1:29" ht="12.75" customHeight="1">
      <c r="A26" s="2"/>
      <c r="B26" s="28"/>
      <c r="C26" s="28"/>
      <c r="D26" s="28"/>
      <c r="E26" s="109" t="s">
        <v>35</v>
      </c>
      <c r="F26" s="109"/>
      <c r="G26" s="29" t="s">
        <v>36</v>
      </c>
      <c r="H26" s="72">
        <f t="shared" si="0"/>
        <v>0</v>
      </c>
      <c r="I26" s="61">
        <v>0</v>
      </c>
      <c r="J26" s="61">
        <v>0</v>
      </c>
      <c r="K26" s="61">
        <v>0</v>
      </c>
      <c r="L26" s="72">
        <f t="shared" si="1"/>
        <v>3</v>
      </c>
      <c r="M26" s="61">
        <v>0</v>
      </c>
      <c r="N26" s="61">
        <v>0</v>
      </c>
      <c r="O26" s="61">
        <v>0</v>
      </c>
      <c r="P26" s="34">
        <v>0</v>
      </c>
      <c r="Q26" s="31"/>
      <c r="R26" s="69">
        <v>0</v>
      </c>
      <c r="S26" s="69">
        <v>0</v>
      </c>
      <c r="T26" s="69">
        <v>0</v>
      </c>
      <c r="U26" s="69">
        <v>0</v>
      </c>
      <c r="V26" s="69">
        <v>2</v>
      </c>
      <c r="W26" s="69">
        <v>1</v>
      </c>
      <c r="X26" s="32"/>
      <c r="Y26" s="28"/>
      <c r="Z26" s="28"/>
      <c r="AA26" s="109" t="s">
        <v>35</v>
      </c>
      <c r="AB26" s="109"/>
      <c r="AC26" s="28" t="s">
        <v>36</v>
      </c>
    </row>
    <row r="27" spans="1:29" ht="12.75" customHeight="1">
      <c r="A27" s="2"/>
      <c r="B27" s="28"/>
      <c r="C27" s="28"/>
      <c r="D27" s="107" t="s">
        <v>37</v>
      </c>
      <c r="E27" s="107"/>
      <c r="F27" s="107"/>
      <c r="G27" s="108"/>
      <c r="H27" s="72">
        <f t="shared" si="0"/>
        <v>1</v>
      </c>
      <c r="I27" s="61">
        <v>0</v>
      </c>
      <c r="J27" s="61">
        <v>1</v>
      </c>
      <c r="K27" s="61">
        <v>0</v>
      </c>
      <c r="L27" s="72">
        <f t="shared" si="1"/>
        <v>114</v>
      </c>
      <c r="M27" s="61">
        <v>1</v>
      </c>
      <c r="N27" s="61">
        <v>0</v>
      </c>
      <c r="O27" s="61">
        <v>0</v>
      </c>
      <c r="P27" s="34">
        <v>0</v>
      </c>
      <c r="Q27" s="31"/>
      <c r="R27" s="69">
        <v>0</v>
      </c>
      <c r="S27" s="69">
        <v>1</v>
      </c>
      <c r="T27" s="69">
        <v>0</v>
      </c>
      <c r="U27" s="69">
        <v>0</v>
      </c>
      <c r="V27" s="69">
        <v>3</v>
      </c>
      <c r="W27" s="69">
        <v>109</v>
      </c>
      <c r="X27" s="32"/>
      <c r="Y27" s="28"/>
      <c r="Z27" s="107" t="s">
        <v>37</v>
      </c>
      <c r="AA27" s="107"/>
      <c r="AB27" s="107"/>
      <c r="AC27" s="107"/>
    </row>
    <row r="28" spans="1:29" ht="12.75" customHeight="1">
      <c r="A28" s="14"/>
      <c r="B28" s="28"/>
      <c r="C28" s="28"/>
      <c r="D28" s="107" t="s">
        <v>38</v>
      </c>
      <c r="E28" s="107"/>
      <c r="F28" s="107"/>
      <c r="G28" s="108"/>
      <c r="H28" s="72">
        <f t="shared" si="0"/>
        <v>0</v>
      </c>
      <c r="I28" s="61">
        <v>0</v>
      </c>
      <c r="J28" s="61">
        <v>0</v>
      </c>
      <c r="K28" s="61">
        <v>0</v>
      </c>
      <c r="L28" s="72">
        <f t="shared" si="1"/>
        <v>52</v>
      </c>
      <c r="M28" s="61">
        <v>1</v>
      </c>
      <c r="N28" s="61">
        <v>0</v>
      </c>
      <c r="O28" s="61">
        <v>0</v>
      </c>
      <c r="P28" s="34">
        <v>0</v>
      </c>
      <c r="Q28" s="31"/>
      <c r="R28" s="69">
        <v>0</v>
      </c>
      <c r="S28" s="69">
        <v>0</v>
      </c>
      <c r="T28" s="69">
        <v>0</v>
      </c>
      <c r="U28" s="69">
        <v>0</v>
      </c>
      <c r="V28" s="69">
        <v>1</v>
      </c>
      <c r="W28" s="69">
        <v>50</v>
      </c>
      <c r="X28" s="32"/>
      <c r="Y28" s="28"/>
      <c r="Z28" s="107" t="s">
        <v>38</v>
      </c>
      <c r="AA28" s="107"/>
      <c r="AB28" s="107"/>
      <c r="AC28" s="107"/>
    </row>
    <row r="29" spans="1:29" s="14" customFormat="1" ht="12.75" customHeight="1">
      <c r="A29" s="2"/>
      <c r="B29" s="23"/>
      <c r="C29" s="105" t="s">
        <v>39</v>
      </c>
      <c r="D29" s="105"/>
      <c r="E29" s="105"/>
      <c r="F29" s="105"/>
      <c r="G29" s="106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694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1</v>
      </c>
      <c r="S29" s="67">
        <v>0</v>
      </c>
      <c r="T29" s="67">
        <v>0</v>
      </c>
      <c r="U29" s="67">
        <v>0</v>
      </c>
      <c r="V29" s="67">
        <v>1</v>
      </c>
      <c r="W29" s="67">
        <v>692</v>
      </c>
      <c r="X29" s="22"/>
      <c r="Y29" s="105" t="s">
        <v>39</v>
      </c>
      <c r="Z29" s="105"/>
      <c r="AA29" s="105"/>
      <c r="AB29" s="105"/>
      <c r="AC29" s="105"/>
    </row>
    <row r="30" spans="1:29" ht="12.75" customHeight="1">
      <c r="A30" s="2"/>
      <c r="B30" s="28"/>
      <c r="C30" s="28"/>
      <c r="D30" s="107" t="s">
        <v>40</v>
      </c>
      <c r="E30" s="107"/>
      <c r="F30" s="107"/>
      <c r="G30" s="108"/>
      <c r="H30" s="72">
        <f t="shared" si="0"/>
        <v>0</v>
      </c>
      <c r="I30" s="61">
        <v>0</v>
      </c>
      <c r="J30" s="61">
        <v>0</v>
      </c>
      <c r="K30" s="61">
        <v>0</v>
      </c>
      <c r="L30" s="72">
        <f t="shared" si="1"/>
        <v>184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0</v>
      </c>
      <c r="S30" s="69">
        <v>0</v>
      </c>
      <c r="T30" s="69">
        <v>0</v>
      </c>
      <c r="U30" s="69">
        <v>0</v>
      </c>
      <c r="V30" s="69">
        <v>1</v>
      </c>
      <c r="W30" s="69">
        <v>183</v>
      </c>
      <c r="X30" s="32"/>
      <c r="Y30" s="28"/>
      <c r="Z30" s="107" t="s">
        <v>40</v>
      </c>
      <c r="AA30" s="107"/>
      <c r="AB30" s="107"/>
      <c r="AC30" s="107"/>
    </row>
    <row r="31" spans="1:29" ht="12.75" customHeight="1">
      <c r="A31" s="2"/>
      <c r="B31" s="28"/>
      <c r="C31" s="28"/>
      <c r="D31" s="107" t="s">
        <v>41</v>
      </c>
      <c r="E31" s="107"/>
      <c r="F31" s="107"/>
      <c r="G31" s="108"/>
      <c r="H31" s="72">
        <f t="shared" si="0"/>
        <v>0</v>
      </c>
      <c r="I31" s="61">
        <v>0</v>
      </c>
      <c r="J31" s="61">
        <v>0</v>
      </c>
      <c r="K31" s="61">
        <v>0</v>
      </c>
      <c r="L31" s="72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7" t="s">
        <v>41</v>
      </c>
      <c r="AA31" s="107"/>
      <c r="AB31" s="107"/>
      <c r="AC31" s="107"/>
    </row>
    <row r="32" spans="1:29" ht="12.75" customHeight="1">
      <c r="A32" s="14"/>
      <c r="B32" s="28"/>
      <c r="C32" s="28"/>
      <c r="D32" s="107" t="s">
        <v>42</v>
      </c>
      <c r="E32" s="107"/>
      <c r="F32" s="107"/>
      <c r="G32" s="108"/>
      <c r="H32" s="72">
        <f t="shared" si="0"/>
        <v>0</v>
      </c>
      <c r="I32" s="61">
        <v>0</v>
      </c>
      <c r="J32" s="61">
        <v>0</v>
      </c>
      <c r="K32" s="61">
        <v>0</v>
      </c>
      <c r="L32" s="72">
        <f t="shared" si="1"/>
        <v>510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1</v>
      </c>
      <c r="S32" s="69">
        <v>0</v>
      </c>
      <c r="T32" s="69">
        <v>0</v>
      </c>
      <c r="U32" s="69">
        <v>0</v>
      </c>
      <c r="V32" s="69">
        <v>0</v>
      </c>
      <c r="W32" s="69">
        <v>509</v>
      </c>
      <c r="X32" s="32"/>
      <c r="Y32" s="28"/>
      <c r="Z32" s="107" t="s">
        <v>42</v>
      </c>
      <c r="AA32" s="107"/>
      <c r="AB32" s="107"/>
      <c r="AC32" s="107"/>
    </row>
    <row r="33" spans="2:29" s="14" customFormat="1" ht="12.75" customHeight="1">
      <c r="B33" s="23"/>
      <c r="C33" s="105" t="s">
        <v>43</v>
      </c>
      <c r="D33" s="105"/>
      <c r="E33" s="105"/>
      <c r="F33" s="105"/>
      <c r="G33" s="106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1071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1071</v>
      </c>
      <c r="X33" s="22"/>
      <c r="Y33" s="105" t="s">
        <v>43</v>
      </c>
      <c r="Z33" s="105"/>
      <c r="AA33" s="105"/>
      <c r="AB33" s="105"/>
      <c r="AC33" s="105"/>
    </row>
    <row r="34" spans="1:29" ht="12.75" customHeight="1">
      <c r="A34" s="2"/>
      <c r="B34" s="28"/>
      <c r="C34" s="28"/>
      <c r="D34" s="107" t="s">
        <v>44</v>
      </c>
      <c r="E34" s="107"/>
      <c r="F34" s="107"/>
      <c r="G34" s="108"/>
      <c r="H34" s="72">
        <f t="shared" si="0"/>
        <v>0</v>
      </c>
      <c r="I34" s="61">
        <v>0</v>
      </c>
      <c r="J34" s="61">
        <v>0</v>
      </c>
      <c r="K34" s="61">
        <v>0</v>
      </c>
      <c r="L34" s="72">
        <f t="shared" si="1"/>
        <v>995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995</v>
      </c>
      <c r="X34" s="32"/>
      <c r="Y34" s="28"/>
      <c r="Z34" s="107" t="s">
        <v>44</v>
      </c>
      <c r="AA34" s="107"/>
      <c r="AB34" s="107"/>
      <c r="AC34" s="107"/>
    </row>
    <row r="35" spans="1:29" ht="12.75" customHeight="1">
      <c r="A35" s="2"/>
      <c r="B35" s="28"/>
      <c r="C35" s="28"/>
      <c r="D35" s="107" t="s">
        <v>45</v>
      </c>
      <c r="E35" s="107"/>
      <c r="F35" s="107"/>
      <c r="G35" s="108"/>
      <c r="H35" s="72">
        <f t="shared" si="0"/>
        <v>0</v>
      </c>
      <c r="I35" s="60">
        <v>0</v>
      </c>
      <c r="J35" s="60">
        <v>0</v>
      </c>
      <c r="K35" s="60">
        <v>0</v>
      </c>
      <c r="L35" s="72">
        <f t="shared" si="1"/>
        <v>2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2</v>
      </c>
      <c r="X35" s="32"/>
      <c r="Y35" s="28"/>
      <c r="Z35" s="107" t="s">
        <v>45</v>
      </c>
      <c r="AA35" s="107"/>
      <c r="AB35" s="107"/>
      <c r="AC35" s="107"/>
    </row>
    <row r="36" spans="1:29" ht="12.75" customHeight="1">
      <c r="A36" s="2"/>
      <c r="B36" s="28"/>
      <c r="C36" s="28"/>
      <c r="D36" s="28"/>
      <c r="E36" s="107" t="s">
        <v>45</v>
      </c>
      <c r="F36" s="107"/>
      <c r="G36" s="108"/>
      <c r="H36" s="72">
        <f t="shared" si="0"/>
        <v>0</v>
      </c>
      <c r="I36" s="61">
        <v>0</v>
      </c>
      <c r="J36" s="61">
        <v>0</v>
      </c>
      <c r="K36" s="61">
        <v>0</v>
      </c>
      <c r="L36" s="72">
        <f t="shared" si="1"/>
        <v>0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32"/>
      <c r="Y36" s="28"/>
      <c r="Z36" s="28"/>
      <c r="AA36" s="107" t="s">
        <v>45</v>
      </c>
      <c r="AB36" s="107"/>
      <c r="AC36" s="107"/>
    </row>
    <row r="37" spans="1:29" ht="12.75" customHeight="1">
      <c r="A37" s="2"/>
      <c r="B37" s="28"/>
      <c r="C37" s="28"/>
      <c r="D37" s="28"/>
      <c r="E37" s="107" t="s">
        <v>46</v>
      </c>
      <c r="F37" s="107"/>
      <c r="G37" s="108"/>
      <c r="H37" s="72">
        <f t="shared" si="0"/>
        <v>0</v>
      </c>
      <c r="I37" s="61">
        <v>0</v>
      </c>
      <c r="J37" s="61">
        <v>0</v>
      </c>
      <c r="K37" s="61">
        <v>0</v>
      </c>
      <c r="L37" s="72">
        <f t="shared" si="1"/>
        <v>2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2</v>
      </c>
      <c r="X37" s="32"/>
      <c r="Y37" s="28"/>
      <c r="Z37" s="28"/>
      <c r="AA37" s="107" t="s">
        <v>46</v>
      </c>
      <c r="AB37" s="107"/>
      <c r="AC37" s="107"/>
    </row>
    <row r="38" spans="1:29" ht="12.75" customHeight="1">
      <c r="A38" s="2"/>
      <c r="B38" s="28"/>
      <c r="C38" s="28"/>
      <c r="D38" s="107" t="s">
        <v>47</v>
      </c>
      <c r="E38" s="107"/>
      <c r="F38" s="107"/>
      <c r="G38" s="108"/>
      <c r="H38" s="72">
        <f t="shared" si="0"/>
        <v>0</v>
      </c>
      <c r="I38" s="60">
        <f>SUM(I39:I43)</f>
        <v>0</v>
      </c>
      <c r="J38" s="60">
        <f>SUM(J39:J43)</f>
        <v>0</v>
      </c>
      <c r="K38" s="60">
        <f>SUM(K39:K43)</f>
        <v>0</v>
      </c>
      <c r="L38" s="72">
        <f t="shared" si="1"/>
        <v>72</v>
      </c>
      <c r="M38" s="60">
        <f>SUM(M39:M43)</f>
        <v>0</v>
      </c>
      <c r="N38" s="60">
        <f>SUM(N39:N43)</f>
        <v>0</v>
      </c>
      <c r="O38" s="60">
        <f>SUM(O39:O43)</f>
        <v>0</v>
      </c>
      <c r="P38" s="30">
        <f>SUM(P39:P43)</f>
        <v>0</v>
      </c>
      <c r="Q38" s="31"/>
      <c r="R38" s="68">
        <f aca="true" t="shared" si="2" ref="R38:W38">SUM(R39:R43)</f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0</v>
      </c>
      <c r="W38" s="68">
        <f t="shared" si="2"/>
        <v>72</v>
      </c>
      <c r="X38" s="32"/>
      <c r="Y38" s="28"/>
      <c r="Z38" s="107" t="s">
        <v>47</v>
      </c>
      <c r="AA38" s="107"/>
      <c r="AB38" s="107"/>
      <c r="AC38" s="107"/>
    </row>
    <row r="39" spans="1:29" ht="12.75" customHeight="1">
      <c r="A39" s="2"/>
      <c r="B39" s="28"/>
      <c r="C39" s="28"/>
      <c r="D39" s="28"/>
      <c r="E39" s="110" t="s">
        <v>48</v>
      </c>
      <c r="F39" s="110"/>
      <c r="G39" s="111"/>
      <c r="H39" s="72">
        <f t="shared" si="0"/>
        <v>0</v>
      </c>
      <c r="I39" s="61">
        <v>0</v>
      </c>
      <c r="J39" s="61">
        <v>0</v>
      </c>
      <c r="K39" s="61">
        <v>0</v>
      </c>
      <c r="L39" s="72">
        <f t="shared" si="1"/>
        <v>4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4</v>
      </c>
      <c r="X39" s="32"/>
      <c r="Y39" s="28"/>
      <c r="Z39" s="28"/>
      <c r="AA39" s="110" t="s">
        <v>48</v>
      </c>
      <c r="AB39" s="110"/>
      <c r="AC39" s="110"/>
    </row>
    <row r="40" spans="1:29" ht="12.75" customHeight="1">
      <c r="A40" s="2"/>
      <c r="B40" s="28"/>
      <c r="C40" s="28"/>
      <c r="D40" s="28"/>
      <c r="E40" s="107" t="s">
        <v>49</v>
      </c>
      <c r="F40" s="107"/>
      <c r="G40" s="108"/>
      <c r="H40" s="72">
        <f t="shared" si="0"/>
        <v>0</v>
      </c>
      <c r="I40" s="61">
        <v>0</v>
      </c>
      <c r="J40" s="61">
        <v>0</v>
      </c>
      <c r="K40" s="61">
        <v>0</v>
      </c>
      <c r="L40" s="72">
        <f t="shared" si="1"/>
        <v>42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42</v>
      </c>
      <c r="X40" s="32"/>
      <c r="Y40" s="28"/>
      <c r="Z40" s="28"/>
      <c r="AA40" s="107" t="s">
        <v>49</v>
      </c>
      <c r="AB40" s="107"/>
      <c r="AC40" s="107"/>
    </row>
    <row r="41" spans="1:29" ht="12.75" customHeight="1">
      <c r="A41" s="2"/>
      <c r="B41" s="28"/>
      <c r="C41" s="28"/>
      <c r="D41" s="28"/>
      <c r="E41" s="107" t="s">
        <v>165</v>
      </c>
      <c r="F41" s="107"/>
      <c r="G41" s="108"/>
      <c r="H41" s="72">
        <f t="shared" si="0"/>
        <v>0</v>
      </c>
      <c r="I41" s="61">
        <v>0</v>
      </c>
      <c r="J41" s="61">
        <v>0</v>
      </c>
      <c r="K41" s="61">
        <v>0</v>
      </c>
      <c r="L41" s="72">
        <f t="shared" si="1"/>
        <v>23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23</v>
      </c>
      <c r="X41" s="32"/>
      <c r="Y41" s="28"/>
      <c r="Z41" s="28"/>
      <c r="AA41" s="107" t="s">
        <v>165</v>
      </c>
      <c r="AB41" s="107"/>
      <c r="AC41" s="107"/>
    </row>
    <row r="42" spans="1:29" ht="12.75" customHeight="1">
      <c r="A42" s="2"/>
      <c r="B42" s="28"/>
      <c r="C42" s="28"/>
      <c r="D42" s="28"/>
      <c r="E42" s="107" t="s">
        <v>50</v>
      </c>
      <c r="F42" s="107"/>
      <c r="G42" s="108"/>
      <c r="H42" s="72">
        <f t="shared" si="0"/>
        <v>0</v>
      </c>
      <c r="I42" s="61">
        <v>0</v>
      </c>
      <c r="J42" s="61">
        <v>0</v>
      </c>
      <c r="K42" s="61">
        <v>0</v>
      </c>
      <c r="L42" s="72">
        <f t="shared" si="1"/>
        <v>3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3</v>
      </c>
      <c r="X42" s="32"/>
      <c r="Y42" s="28"/>
      <c r="Z42" s="28"/>
      <c r="AA42" s="107" t="s">
        <v>50</v>
      </c>
      <c r="AB42" s="107"/>
      <c r="AC42" s="107"/>
    </row>
    <row r="43" spans="1:29" ht="12.75" customHeight="1">
      <c r="A43" s="2"/>
      <c r="B43" s="28"/>
      <c r="C43" s="28"/>
      <c r="D43" s="28"/>
      <c r="E43" s="112" t="s">
        <v>72</v>
      </c>
      <c r="F43" s="112"/>
      <c r="G43" s="113"/>
      <c r="H43" s="72">
        <f t="shared" si="0"/>
        <v>0</v>
      </c>
      <c r="I43" s="61">
        <v>0</v>
      </c>
      <c r="J43" s="61">
        <v>0</v>
      </c>
      <c r="K43" s="61">
        <v>0</v>
      </c>
      <c r="L43" s="72">
        <f t="shared" si="1"/>
        <v>0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32"/>
      <c r="Y43" s="28"/>
      <c r="Z43" s="28"/>
      <c r="AA43" s="112" t="s">
        <v>72</v>
      </c>
      <c r="AB43" s="112"/>
      <c r="AC43" s="112"/>
    </row>
    <row r="44" spans="1:29" ht="12.75" customHeight="1">
      <c r="A44" s="14"/>
      <c r="B44" s="28"/>
      <c r="C44" s="28"/>
      <c r="D44" s="107" t="s">
        <v>73</v>
      </c>
      <c r="E44" s="107"/>
      <c r="F44" s="107"/>
      <c r="G44" s="108"/>
      <c r="H44" s="72">
        <f t="shared" si="0"/>
        <v>0</v>
      </c>
      <c r="I44" s="61">
        <v>0</v>
      </c>
      <c r="J44" s="61">
        <v>0</v>
      </c>
      <c r="K44" s="61">
        <v>0</v>
      </c>
      <c r="L44" s="72">
        <f t="shared" si="1"/>
        <v>1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1</v>
      </c>
      <c r="X44" s="32"/>
      <c r="Y44" s="28"/>
      <c r="Z44" s="107" t="s">
        <v>73</v>
      </c>
      <c r="AA44" s="107"/>
      <c r="AB44" s="107"/>
      <c r="AC44" s="107"/>
    </row>
    <row r="45" spans="1:30" s="14" customFormat="1" ht="12.75" customHeight="1">
      <c r="A45" s="2"/>
      <c r="B45" s="28"/>
      <c r="C45" s="28"/>
      <c r="D45" s="28"/>
      <c r="E45" s="109" t="s">
        <v>74</v>
      </c>
      <c r="F45" s="109"/>
      <c r="G45" s="29" t="s">
        <v>51</v>
      </c>
      <c r="H45" s="72">
        <f t="shared" si="0"/>
        <v>0</v>
      </c>
      <c r="I45" s="61">
        <v>0</v>
      </c>
      <c r="J45" s="61">
        <v>0</v>
      </c>
      <c r="K45" s="61">
        <v>0</v>
      </c>
      <c r="L45" s="72">
        <f t="shared" si="1"/>
        <v>1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1</v>
      </c>
      <c r="X45" s="32"/>
      <c r="Y45" s="28"/>
      <c r="Z45" s="28"/>
      <c r="AA45" s="109" t="s">
        <v>52</v>
      </c>
      <c r="AB45" s="109"/>
      <c r="AC45" s="28" t="s">
        <v>51</v>
      </c>
      <c r="AD45" s="2"/>
    </row>
    <row r="46" spans="1:30" ht="12.75" customHeight="1">
      <c r="A46" s="2"/>
      <c r="B46" s="28"/>
      <c r="C46" s="28"/>
      <c r="D46" s="107" t="s">
        <v>53</v>
      </c>
      <c r="E46" s="107"/>
      <c r="F46" s="107"/>
      <c r="G46" s="108"/>
      <c r="H46" s="72">
        <f t="shared" si="0"/>
        <v>0</v>
      </c>
      <c r="I46" s="61">
        <v>0</v>
      </c>
      <c r="J46" s="61">
        <v>0</v>
      </c>
      <c r="K46" s="61">
        <v>0</v>
      </c>
      <c r="L46" s="72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7" t="s">
        <v>53</v>
      </c>
      <c r="AA46" s="107"/>
      <c r="AB46" s="107"/>
      <c r="AC46" s="107"/>
      <c r="AD46" s="14"/>
    </row>
    <row r="47" spans="1:29" ht="12.75" customHeight="1">
      <c r="A47" s="2"/>
      <c r="B47" s="28"/>
      <c r="C47" s="28"/>
      <c r="D47" s="107" t="s">
        <v>75</v>
      </c>
      <c r="E47" s="107"/>
      <c r="F47" s="107"/>
      <c r="G47" s="108"/>
      <c r="H47" s="72">
        <f t="shared" si="0"/>
        <v>0</v>
      </c>
      <c r="I47" s="61">
        <v>0</v>
      </c>
      <c r="J47" s="61">
        <v>0</v>
      </c>
      <c r="K47" s="61">
        <v>0</v>
      </c>
      <c r="L47" s="72">
        <f t="shared" si="1"/>
        <v>1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1</v>
      </c>
      <c r="X47" s="32"/>
      <c r="Y47" s="28"/>
      <c r="Z47" s="107" t="s">
        <v>75</v>
      </c>
      <c r="AA47" s="107"/>
      <c r="AB47" s="107"/>
      <c r="AC47" s="107"/>
    </row>
    <row r="48" spans="1:29" ht="12.75" customHeight="1">
      <c r="A48" s="2"/>
      <c r="B48" s="23"/>
      <c r="C48" s="105" t="s">
        <v>76</v>
      </c>
      <c r="D48" s="105"/>
      <c r="E48" s="105"/>
      <c r="F48" s="105"/>
      <c r="G48" s="106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30</v>
      </c>
      <c r="M48" s="59">
        <v>0</v>
      </c>
      <c r="N48" s="59">
        <v>0</v>
      </c>
      <c r="O48" s="59">
        <v>0</v>
      </c>
      <c r="P48" s="19">
        <v>0</v>
      </c>
      <c r="Q48" s="20"/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30</v>
      </c>
      <c r="X48" s="22"/>
      <c r="Y48" s="105" t="s">
        <v>76</v>
      </c>
      <c r="Z48" s="105"/>
      <c r="AA48" s="105"/>
      <c r="AB48" s="105"/>
      <c r="AC48" s="105"/>
    </row>
    <row r="49" spans="1:29" ht="12.75" customHeight="1">
      <c r="A49" s="14"/>
      <c r="B49" s="28"/>
      <c r="C49" s="28"/>
      <c r="D49" s="107" t="s">
        <v>77</v>
      </c>
      <c r="E49" s="107"/>
      <c r="F49" s="107"/>
      <c r="G49" s="108"/>
      <c r="H49" s="72">
        <f t="shared" si="0"/>
        <v>0</v>
      </c>
      <c r="I49" s="60">
        <v>0</v>
      </c>
      <c r="J49" s="60">
        <v>0</v>
      </c>
      <c r="K49" s="60">
        <v>0</v>
      </c>
      <c r="L49" s="72">
        <f t="shared" si="1"/>
        <v>16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16</v>
      </c>
      <c r="X49" s="32"/>
      <c r="Y49" s="28"/>
      <c r="Z49" s="107" t="s">
        <v>77</v>
      </c>
      <c r="AA49" s="107"/>
      <c r="AB49" s="107"/>
      <c r="AC49" s="107"/>
    </row>
    <row r="50" spans="1:30" s="14" customFormat="1" ht="12.75" customHeight="1">
      <c r="A50" s="2"/>
      <c r="B50" s="28"/>
      <c r="C50" s="28"/>
      <c r="D50" s="28"/>
      <c r="E50" s="112" t="s">
        <v>78</v>
      </c>
      <c r="F50" s="107"/>
      <c r="G50" s="108"/>
      <c r="H50" s="72">
        <f t="shared" si="0"/>
        <v>0</v>
      </c>
      <c r="I50" s="61">
        <v>0</v>
      </c>
      <c r="J50" s="61">
        <v>0</v>
      </c>
      <c r="K50" s="61">
        <v>0</v>
      </c>
      <c r="L50" s="72">
        <f t="shared" si="1"/>
        <v>2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2</v>
      </c>
      <c r="X50" s="32"/>
      <c r="Y50" s="28"/>
      <c r="Z50" s="28"/>
      <c r="AA50" s="112" t="s">
        <v>78</v>
      </c>
      <c r="AB50" s="107"/>
      <c r="AC50" s="107"/>
      <c r="AD50" s="2"/>
    </row>
    <row r="51" spans="1:30" ht="12.75" customHeight="1">
      <c r="A51" s="2"/>
      <c r="B51" s="28"/>
      <c r="C51" s="28"/>
      <c r="D51" s="28"/>
      <c r="E51" s="112" t="s">
        <v>79</v>
      </c>
      <c r="F51" s="107"/>
      <c r="G51" s="108"/>
      <c r="H51" s="72">
        <f t="shared" si="0"/>
        <v>0</v>
      </c>
      <c r="I51" s="61">
        <v>0</v>
      </c>
      <c r="J51" s="61">
        <v>0</v>
      </c>
      <c r="K51" s="61">
        <v>0</v>
      </c>
      <c r="L51" s="72">
        <f t="shared" si="1"/>
        <v>7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7</v>
      </c>
      <c r="X51" s="32"/>
      <c r="Y51" s="28"/>
      <c r="Z51" s="28"/>
      <c r="AA51" s="112" t="s">
        <v>79</v>
      </c>
      <c r="AB51" s="107"/>
      <c r="AC51" s="107"/>
      <c r="AD51" s="14"/>
    </row>
    <row r="52" spans="1:29" ht="12.75" customHeight="1">
      <c r="A52" s="2"/>
      <c r="B52" s="28"/>
      <c r="C52" s="28"/>
      <c r="D52" s="28"/>
      <c r="E52" s="112" t="s">
        <v>54</v>
      </c>
      <c r="F52" s="107"/>
      <c r="G52" s="108"/>
      <c r="H52" s="72">
        <f t="shared" si="0"/>
        <v>0</v>
      </c>
      <c r="I52" s="61">
        <v>0</v>
      </c>
      <c r="J52" s="61">
        <v>0</v>
      </c>
      <c r="K52" s="61">
        <v>0</v>
      </c>
      <c r="L52" s="72">
        <f t="shared" si="1"/>
        <v>7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7</v>
      </c>
      <c r="X52" s="32"/>
      <c r="Y52" s="28"/>
      <c r="Z52" s="28"/>
      <c r="AA52" s="112" t="s">
        <v>54</v>
      </c>
      <c r="AB52" s="107"/>
      <c r="AC52" s="107"/>
    </row>
    <row r="53" spans="1:29" ht="12.75" customHeight="1">
      <c r="A53" s="2"/>
      <c r="B53" s="28"/>
      <c r="C53" s="28"/>
      <c r="D53" s="107" t="s">
        <v>144</v>
      </c>
      <c r="E53" s="107"/>
      <c r="F53" s="107"/>
      <c r="G53" s="108"/>
      <c r="H53" s="72">
        <f t="shared" si="0"/>
        <v>0</v>
      </c>
      <c r="I53" s="61">
        <v>0</v>
      </c>
      <c r="J53" s="61">
        <v>0</v>
      </c>
      <c r="K53" s="61">
        <v>0</v>
      </c>
      <c r="L53" s="72">
        <f t="shared" si="1"/>
        <v>14</v>
      </c>
      <c r="M53" s="61">
        <v>0</v>
      </c>
      <c r="N53" s="61">
        <v>0</v>
      </c>
      <c r="O53" s="61">
        <v>0</v>
      </c>
      <c r="P53" s="34">
        <v>0</v>
      </c>
      <c r="Q53" s="31"/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14</v>
      </c>
      <c r="X53" s="32"/>
      <c r="Y53" s="28"/>
      <c r="Z53" s="107" t="s">
        <v>144</v>
      </c>
      <c r="AA53" s="107"/>
      <c r="AB53" s="107"/>
      <c r="AC53" s="107"/>
    </row>
    <row r="54" spans="1:29" ht="12.75" customHeight="1">
      <c r="A54" s="2"/>
      <c r="B54" s="12"/>
      <c r="C54" s="12"/>
      <c r="D54" s="12"/>
      <c r="E54" s="109" t="s">
        <v>145</v>
      </c>
      <c r="F54" s="109"/>
      <c r="G54" s="29" t="s">
        <v>55</v>
      </c>
      <c r="H54" s="72">
        <f t="shared" si="0"/>
        <v>0</v>
      </c>
      <c r="I54" s="61">
        <v>0</v>
      </c>
      <c r="J54" s="61">
        <v>0</v>
      </c>
      <c r="K54" s="61">
        <v>0</v>
      </c>
      <c r="L54" s="72">
        <f t="shared" si="1"/>
        <v>3</v>
      </c>
      <c r="M54" s="61">
        <v>0</v>
      </c>
      <c r="N54" s="61">
        <v>0</v>
      </c>
      <c r="O54" s="61">
        <v>0</v>
      </c>
      <c r="P54" s="34">
        <v>0</v>
      </c>
      <c r="Q54" s="31"/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3</v>
      </c>
      <c r="X54" s="36"/>
      <c r="Y54" s="12"/>
      <c r="Z54" s="12"/>
      <c r="AA54" s="109" t="s">
        <v>56</v>
      </c>
      <c r="AB54" s="109"/>
      <c r="AC54" s="28" t="s">
        <v>55</v>
      </c>
    </row>
    <row r="55" spans="1:29" ht="12.75" customHeight="1">
      <c r="A55" s="2"/>
      <c r="B55" s="12"/>
      <c r="C55" s="12"/>
      <c r="D55" s="12"/>
      <c r="E55" s="115" t="s">
        <v>56</v>
      </c>
      <c r="F55" s="115"/>
      <c r="G55" s="29" t="s">
        <v>57</v>
      </c>
      <c r="H55" s="72">
        <f t="shared" si="0"/>
        <v>0</v>
      </c>
      <c r="I55" s="61">
        <v>0</v>
      </c>
      <c r="J55" s="61">
        <v>0</v>
      </c>
      <c r="K55" s="61">
        <v>0</v>
      </c>
      <c r="L55" s="72">
        <f t="shared" si="1"/>
        <v>5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5</v>
      </c>
      <c r="X55" s="36"/>
      <c r="Y55" s="12"/>
      <c r="Z55" s="12"/>
      <c r="AA55" s="115" t="s">
        <v>58</v>
      </c>
      <c r="AB55" s="115"/>
      <c r="AC55" s="28" t="s">
        <v>57</v>
      </c>
    </row>
    <row r="56" spans="1:29" ht="12.75" customHeight="1">
      <c r="A56" s="2"/>
      <c r="B56" s="37"/>
      <c r="C56" s="105" t="s">
        <v>59</v>
      </c>
      <c r="D56" s="105"/>
      <c r="E56" s="105"/>
      <c r="F56" s="105"/>
      <c r="G56" s="106"/>
      <c r="H56" s="26">
        <f t="shared" si="0"/>
        <v>0</v>
      </c>
      <c r="I56" s="62">
        <v>0</v>
      </c>
      <c r="J56" s="62">
        <v>0</v>
      </c>
      <c r="K56" s="62">
        <v>0</v>
      </c>
      <c r="L56" s="26">
        <f t="shared" si="1"/>
        <v>259</v>
      </c>
      <c r="M56" s="62">
        <v>2</v>
      </c>
      <c r="N56" s="62">
        <v>0</v>
      </c>
      <c r="O56" s="62">
        <v>3</v>
      </c>
      <c r="P56" s="33">
        <v>1</v>
      </c>
      <c r="Q56" s="20"/>
      <c r="R56" s="70">
        <v>5</v>
      </c>
      <c r="S56" s="70">
        <v>3</v>
      </c>
      <c r="T56" s="70">
        <v>3</v>
      </c>
      <c r="U56" s="70">
        <v>0</v>
      </c>
      <c r="V56" s="70">
        <v>6</v>
      </c>
      <c r="W56" s="70">
        <v>236</v>
      </c>
      <c r="X56" s="38"/>
      <c r="Y56" s="105" t="s">
        <v>59</v>
      </c>
      <c r="Z56" s="105"/>
      <c r="AA56" s="105"/>
      <c r="AB56" s="105"/>
      <c r="AC56" s="105"/>
    </row>
    <row r="57" spans="2:29" ht="12.75" customHeight="1">
      <c r="B57" s="12"/>
      <c r="C57" s="12"/>
      <c r="D57" s="109" t="s">
        <v>58</v>
      </c>
      <c r="E57" s="109"/>
      <c r="F57" s="107" t="s">
        <v>60</v>
      </c>
      <c r="G57" s="108"/>
      <c r="H57" s="72">
        <f t="shared" si="0"/>
        <v>0</v>
      </c>
      <c r="I57" s="61">
        <v>0</v>
      </c>
      <c r="J57" s="61">
        <v>0</v>
      </c>
      <c r="K57" s="61">
        <v>0</v>
      </c>
      <c r="L57" s="72">
        <f t="shared" si="1"/>
        <v>1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1</v>
      </c>
      <c r="X57" s="36"/>
      <c r="Y57" s="12"/>
      <c r="Z57" s="109" t="s">
        <v>58</v>
      </c>
      <c r="AA57" s="109"/>
      <c r="AB57" s="107" t="s">
        <v>60</v>
      </c>
      <c r="AC57" s="107"/>
    </row>
    <row r="58" spans="2:29" ht="12.75" customHeight="1">
      <c r="B58" s="12"/>
      <c r="C58" s="12"/>
      <c r="D58" s="109" t="s">
        <v>58</v>
      </c>
      <c r="E58" s="109"/>
      <c r="F58" s="107" t="s">
        <v>61</v>
      </c>
      <c r="G58" s="108"/>
      <c r="H58" s="72">
        <f t="shared" si="0"/>
        <v>0</v>
      </c>
      <c r="I58" s="61">
        <v>0</v>
      </c>
      <c r="J58" s="61">
        <v>0</v>
      </c>
      <c r="K58" s="61">
        <v>0</v>
      </c>
      <c r="L58" s="72">
        <f t="shared" si="1"/>
        <v>38</v>
      </c>
      <c r="M58" s="61">
        <v>0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38</v>
      </c>
      <c r="X58" s="36"/>
      <c r="Y58" s="12"/>
      <c r="Z58" s="109" t="s">
        <v>58</v>
      </c>
      <c r="AA58" s="109"/>
      <c r="AB58" s="107" t="s">
        <v>61</v>
      </c>
      <c r="AC58" s="107"/>
    </row>
    <row r="59" spans="2:29" ht="12.75" customHeight="1">
      <c r="B59" s="12"/>
      <c r="C59" s="12"/>
      <c r="D59" s="109" t="s">
        <v>58</v>
      </c>
      <c r="E59" s="109"/>
      <c r="F59" s="107" t="s">
        <v>62</v>
      </c>
      <c r="G59" s="108"/>
      <c r="H59" s="72">
        <f t="shared" si="0"/>
        <v>0</v>
      </c>
      <c r="I59" s="61">
        <v>0</v>
      </c>
      <c r="J59" s="61">
        <v>0</v>
      </c>
      <c r="K59" s="61">
        <v>0</v>
      </c>
      <c r="L59" s="72">
        <f t="shared" si="1"/>
        <v>23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1</v>
      </c>
      <c r="S59" s="69">
        <v>0</v>
      </c>
      <c r="T59" s="69">
        <v>0</v>
      </c>
      <c r="U59" s="69">
        <v>0</v>
      </c>
      <c r="V59" s="69">
        <v>2</v>
      </c>
      <c r="W59" s="69">
        <v>20</v>
      </c>
      <c r="X59" s="36"/>
      <c r="Y59" s="12"/>
      <c r="Z59" s="109" t="s">
        <v>82</v>
      </c>
      <c r="AA59" s="109"/>
      <c r="AB59" s="107" t="s">
        <v>62</v>
      </c>
      <c r="AC59" s="107"/>
    </row>
    <row r="60" spans="2:29" ht="12.75" customHeight="1">
      <c r="B60" s="12"/>
      <c r="C60" s="12"/>
      <c r="D60" s="109" t="s">
        <v>82</v>
      </c>
      <c r="E60" s="109"/>
      <c r="F60" s="107" t="s">
        <v>83</v>
      </c>
      <c r="G60" s="108"/>
      <c r="H60" s="72">
        <f t="shared" si="0"/>
        <v>0</v>
      </c>
      <c r="I60" s="61">
        <v>0</v>
      </c>
      <c r="J60" s="61">
        <v>0</v>
      </c>
      <c r="K60" s="61">
        <v>0</v>
      </c>
      <c r="L60" s="72">
        <f t="shared" si="1"/>
        <v>25</v>
      </c>
      <c r="M60" s="61">
        <v>2</v>
      </c>
      <c r="N60" s="61">
        <v>0</v>
      </c>
      <c r="O60" s="61">
        <v>0</v>
      </c>
      <c r="P60" s="34">
        <v>1</v>
      </c>
      <c r="Q60" s="31"/>
      <c r="R60" s="69">
        <v>4</v>
      </c>
      <c r="S60" s="69">
        <v>1</v>
      </c>
      <c r="T60" s="69">
        <v>3</v>
      </c>
      <c r="U60" s="69">
        <v>0</v>
      </c>
      <c r="V60" s="69">
        <v>0</v>
      </c>
      <c r="W60" s="69">
        <v>14</v>
      </c>
      <c r="X60" s="36"/>
      <c r="Y60" s="12"/>
      <c r="Z60" s="109" t="s">
        <v>82</v>
      </c>
      <c r="AA60" s="109"/>
      <c r="AB60" s="107" t="s">
        <v>83</v>
      </c>
      <c r="AC60" s="107"/>
    </row>
    <row r="61" spans="2:29" ht="12.75" customHeight="1">
      <c r="B61" s="12"/>
      <c r="C61" s="12"/>
      <c r="D61" s="109" t="s">
        <v>82</v>
      </c>
      <c r="E61" s="109"/>
      <c r="F61" s="116" t="s">
        <v>164</v>
      </c>
      <c r="G61" s="120"/>
      <c r="H61" s="72">
        <f t="shared" si="0"/>
        <v>0</v>
      </c>
      <c r="I61" s="61">
        <v>0</v>
      </c>
      <c r="J61" s="61">
        <v>0</v>
      </c>
      <c r="K61" s="61">
        <v>0</v>
      </c>
      <c r="L61" s="72">
        <f t="shared" si="1"/>
        <v>2</v>
      </c>
      <c r="M61" s="61">
        <v>0</v>
      </c>
      <c r="N61" s="61">
        <v>0</v>
      </c>
      <c r="O61" s="61">
        <v>0</v>
      </c>
      <c r="P61" s="34">
        <v>0</v>
      </c>
      <c r="Q61" s="31"/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2</v>
      </c>
      <c r="X61" s="36"/>
      <c r="Y61" s="12"/>
      <c r="Z61" s="109" t="s">
        <v>82</v>
      </c>
      <c r="AA61" s="109"/>
      <c r="AB61" s="116" t="s">
        <v>164</v>
      </c>
      <c r="AC61" s="116"/>
    </row>
    <row r="62" spans="2:29" ht="12.75" customHeight="1">
      <c r="B62" s="12"/>
      <c r="C62" s="12"/>
      <c r="D62" s="109" t="s">
        <v>82</v>
      </c>
      <c r="E62" s="109"/>
      <c r="F62" s="107" t="s">
        <v>63</v>
      </c>
      <c r="G62" s="108"/>
      <c r="H62" s="72">
        <f t="shared" si="0"/>
        <v>0</v>
      </c>
      <c r="I62" s="61">
        <v>0</v>
      </c>
      <c r="J62" s="61">
        <v>0</v>
      </c>
      <c r="K62" s="61">
        <v>0</v>
      </c>
      <c r="L62" s="72">
        <f t="shared" si="1"/>
        <v>3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3</v>
      </c>
      <c r="X62" s="36"/>
      <c r="Y62" s="12"/>
      <c r="Z62" s="109" t="s">
        <v>56</v>
      </c>
      <c r="AA62" s="109"/>
      <c r="AB62" s="107" t="s">
        <v>63</v>
      </c>
      <c r="AC62" s="107"/>
    </row>
    <row r="63" spans="2:29" ht="12.75" customHeight="1" thickBot="1">
      <c r="B63" s="39"/>
      <c r="C63" s="39"/>
      <c r="D63" s="117" t="s">
        <v>56</v>
      </c>
      <c r="E63" s="117"/>
      <c r="F63" s="118" t="s">
        <v>64</v>
      </c>
      <c r="G63" s="119"/>
      <c r="H63" s="74">
        <f t="shared" si="0"/>
        <v>0</v>
      </c>
      <c r="I63" s="63">
        <v>0</v>
      </c>
      <c r="J63" s="63">
        <v>0</v>
      </c>
      <c r="K63" s="63">
        <v>0</v>
      </c>
      <c r="L63" s="74">
        <f t="shared" si="1"/>
        <v>118</v>
      </c>
      <c r="M63" s="63">
        <v>0</v>
      </c>
      <c r="N63" s="63">
        <v>0</v>
      </c>
      <c r="O63" s="63">
        <v>3</v>
      </c>
      <c r="P63" s="44">
        <v>0</v>
      </c>
      <c r="Q63" s="31"/>
      <c r="R63" s="71">
        <v>0</v>
      </c>
      <c r="S63" s="71">
        <v>2</v>
      </c>
      <c r="T63" s="71">
        <v>0</v>
      </c>
      <c r="U63" s="71">
        <v>0</v>
      </c>
      <c r="V63" s="71">
        <v>4</v>
      </c>
      <c r="W63" s="71">
        <v>109</v>
      </c>
      <c r="X63" s="45"/>
      <c r="Y63" s="39"/>
      <c r="Z63" s="117" t="s">
        <v>84</v>
      </c>
      <c r="AA63" s="117"/>
      <c r="AB63" s="118" t="s">
        <v>64</v>
      </c>
      <c r="AC63" s="118"/>
    </row>
    <row r="64" ht="12.75" customHeight="1"/>
    <row r="66" spans="7:8" ht="12">
      <c r="G66" s="46" t="s">
        <v>150</v>
      </c>
      <c r="H66" s="46"/>
    </row>
    <row r="67" spans="7:23" ht="12">
      <c r="G67" s="46" t="s">
        <v>151</v>
      </c>
      <c r="H67" s="47">
        <f aca="true" t="shared" si="3" ref="H67:W67">SUM(H9,H22,H29,H33,H48,H56)-H8</f>
        <v>0</v>
      </c>
      <c r="I67" s="47">
        <f t="shared" si="3"/>
        <v>0</v>
      </c>
      <c r="J67" s="47">
        <f t="shared" si="3"/>
        <v>0</v>
      </c>
      <c r="K67" s="47">
        <f t="shared" si="3"/>
        <v>0</v>
      </c>
      <c r="L67" s="47">
        <f t="shared" si="3"/>
        <v>0</v>
      </c>
      <c r="M67" s="47">
        <f t="shared" si="3"/>
        <v>0</v>
      </c>
      <c r="N67" s="47">
        <f t="shared" si="3"/>
        <v>0</v>
      </c>
      <c r="O67" s="47">
        <f t="shared" si="3"/>
        <v>0</v>
      </c>
      <c r="P67" s="47">
        <f t="shared" si="3"/>
        <v>0</v>
      </c>
      <c r="Q67" s="47"/>
      <c r="R67" s="47">
        <f t="shared" si="3"/>
        <v>0</v>
      </c>
      <c r="S67" s="47">
        <f t="shared" si="3"/>
        <v>0</v>
      </c>
      <c r="T67" s="47">
        <f t="shared" si="3"/>
        <v>0</v>
      </c>
      <c r="U67" s="47">
        <f t="shared" si="3"/>
        <v>0</v>
      </c>
      <c r="V67" s="47">
        <f t="shared" si="3"/>
        <v>0</v>
      </c>
      <c r="W67" s="47">
        <f t="shared" si="3"/>
        <v>0</v>
      </c>
    </row>
    <row r="68" spans="7:23" ht="12">
      <c r="G68" s="46" t="s">
        <v>152</v>
      </c>
      <c r="H68" s="47">
        <f aca="true" t="shared" si="4" ref="H68:W68">SUM(H10,H15,H20,H21)-H9</f>
        <v>0</v>
      </c>
      <c r="I68" s="47">
        <f t="shared" si="4"/>
        <v>0</v>
      </c>
      <c r="J68" s="47">
        <f t="shared" si="4"/>
        <v>0</v>
      </c>
      <c r="K68" s="47">
        <f t="shared" si="4"/>
        <v>0</v>
      </c>
      <c r="L68" s="47">
        <f t="shared" si="4"/>
        <v>0</v>
      </c>
      <c r="M68" s="47">
        <f t="shared" si="4"/>
        <v>0</v>
      </c>
      <c r="N68" s="47">
        <f t="shared" si="4"/>
        <v>0</v>
      </c>
      <c r="O68" s="47">
        <f t="shared" si="4"/>
        <v>0</v>
      </c>
      <c r="P68" s="47">
        <f t="shared" si="4"/>
        <v>0</v>
      </c>
      <c r="Q68" s="47"/>
      <c r="R68" s="47">
        <f t="shared" si="4"/>
        <v>0</v>
      </c>
      <c r="S68" s="47">
        <f t="shared" si="4"/>
        <v>0</v>
      </c>
      <c r="T68" s="47">
        <f t="shared" si="4"/>
        <v>0</v>
      </c>
      <c r="U68" s="47">
        <f t="shared" si="4"/>
        <v>0</v>
      </c>
      <c r="V68" s="47">
        <f t="shared" si="4"/>
        <v>0</v>
      </c>
      <c r="W68" s="47">
        <f t="shared" si="4"/>
        <v>0</v>
      </c>
    </row>
    <row r="69" spans="7:23" ht="12">
      <c r="G69" s="46" t="s">
        <v>26</v>
      </c>
      <c r="H69" s="47">
        <f aca="true" t="shared" si="5" ref="H69:W69">SUM(H11:H14)-H10</f>
        <v>0</v>
      </c>
      <c r="I69" s="47">
        <f t="shared" si="5"/>
        <v>0</v>
      </c>
      <c r="J69" s="47">
        <f t="shared" si="5"/>
        <v>0</v>
      </c>
      <c r="K69" s="47">
        <f t="shared" si="5"/>
        <v>0</v>
      </c>
      <c r="L69" s="47">
        <f t="shared" si="5"/>
        <v>0</v>
      </c>
      <c r="M69" s="47">
        <f t="shared" si="5"/>
        <v>0</v>
      </c>
      <c r="N69" s="47">
        <f t="shared" si="5"/>
        <v>0</v>
      </c>
      <c r="O69" s="47">
        <f t="shared" si="5"/>
        <v>0</v>
      </c>
      <c r="P69" s="47">
        <f t="shared" si="5"/>
        <v>0</v>
      </c>
      <c r="Q69" s="47"/>
      <c r="R69" s="47">
        <f t="shared" si="5"/>
        <v>0</v>
      </c>
      <c r="S69" s="47">
        <f t="shared" si="5"/>
        <v>0</v>
      </c>
      <c r="T69" s="47">
        <f t="shared" si="5"/>
        <v>0</v>
      </c>
      <c r="U69" s="47">
        <f t="shared" si="5"/>
        <v>0</v>
      </c>
      <c r="V69" s="47">
        <f t="shared" si="5"/>
        <v>0</v>
      </c>
      <c r="W69" s="47">
        <f t="shared" si="5"/>
        <v>0</v>
      </c>
    </row>
    <row r="70" spans="7:23" ht="12">
      <c r="G70" s="46" t="s">
        <v>153</v>
      </c>
      <c r="H70" s="47">
        <f aca="true" t="shared" si="6" ref="H70:W70">SUM(H16:H19)-H15</f>
        <v>0</v>
      </c>
      <c r="I70" s="47">
        <f t="shared" si="6"/>
        <v>0</v>
      </c>
      <c r="J70" s="47">
        <f t="shared" si="6"/>
        <v>0</v>
      </c>
      <c r="K70" s="47">
        <f t="shared" si="6"/>
        <v>0</v>
      </c>
      <c r="L70" s="47">
        <f t="shared" si="6"/>
        <v>0</v>
      </c>
      <c r="M70" s="47">
        <f t="shared" si="6"/>
        <v>0</v>
      </c>
      <c r="N70" s="47">
        <f t="shared" si="6"/>
        <v>0</v>
      </c>
      <c r="O70" s="47">
        <f t="shared" si="6"/>
        <v>0</v>
      </c>
      <c r="P70" s="47">
        <f t="shared" si="6"/>
        <v>0</v>
      </c>
      <c r="Q70" s="47"/>
      <c r="R70" s="47">
        <f t="shared" si="6"/>
        <v>0</v>
      </c>
      <c r="S70" s="47">
        <f t="shared" si="6"/>
        <v>0</v>
      </c>
      <c r="T70" s="47">
        <f t="shared" si="6"/>
        <v>0</v>
      </c>
      <c r="U70" s="47">
        <f t="shared" si="6"/>
        <v>0</v>
      </c>
      <c r="V70" s="47">
        <f t="shared" si="6"/>
        <v>0</v>
      </c>
      <c r="W70" s="47">
        <f t="shared" si="6"/>
        <v>0</v>
      </c>
    </row>
    <row r="71" spans="7:23" ht="12">
      <c r="G71" s="46" t="s">
        <v>154</v>
      </c>
      <c r="H71" s="47">
        <f aca="true" t="shared" si="7" ref="H71:W71">SUM(H23:H25,H27:H28)-H22</f>
        <v>0</v>
      </c>
      <c r="I71" s="47">
        <f t="shared" si="7"/>
        <v>0</v>
      </c>
      <c r="J71" s="47">
        <f t="shared" si="7"/>
        <v>0</v>
      </c>
      <c r="K71" s="47">
        <f t="shared" si="7"/>
        <v>0</v>
      </c>
      <c r="L71" s="47">
        <f t="shared" si="7"/>
        <v>0</v>
      </c>
      <c r="M71" s="47">
        <f t="shared" si="7"/>
        <v>0</v>
      </c>
      <c r="N71" s="47">
        <f t="shared" si="7"/>
        <v>0</v>
      </c>
      <c r="O71" s="47">
        <f t="shared" si="7"/>
        <v>0</v>
      </c>
      <c r="P71" s="47">
        <f t="shared" si="7"/>
        <v>0</v>
      </c>
      <c r="Q71" s="47"/>
      <c r="R71" s="47">
        <f t="shared" si="7"/>
        <v>0</v>
      </c>
      <c r="S71" s="47">
        <f t="shared" si="7"/>
        <v>0</v>
      </c>
      <c r="T71" s="47">
        <f t="shared" si="7"/>
        <v>0</v>
      </c>
      <c r="U71" s="47">
        <f t="shared" si="7"/>
        <v>0</v>
      </c>
      <c r="V71" s="47">
        <f t="shared" si="7"/>
        <v>0</v>
      </c>
      <c r="W71" s="47">
        <f t="shared" si="7"/>
        <v>0</v>
      </c>
    </row>
    <row r="72" spans="7:23" ht="12">
      <c r="G72" s="46" t="s">
        <v>155</v>
      </c>
      <c r="H72" s="47">
        <f>SUM(H30:H32)-H29</f>
        <v>0</v>
      </c>
      <c r="I72" s="47">
        <f aca="true" t="shared" si="8" ref="I72:P72">SUM(I30:I32)-I29</f>
        <v>0</v>
      </c>
      <c r="J72" s="47">
        <f t="shared" si="8"/>
        <v>0</v>
      </c>
      <c r="K72" s="47">
        <f t="shared" si="8"/>
        <v>0</v>
      </c>
      <c r="L72" s="47">
        <f t="shared" si="8"/>
        <v>0</v>
      </c>
      <c r="M72" s="47">
        <f t="shared" si="8"/>
        <v>0</v>
      </c>
      <c r="N72" s="47">
        <f t="shared" si="8"/>
        <v>0</v>
      </c>
      <c r="O72" s="47">
        <f t="shared" si="8"/>
        <v>0</v>
      </c>
      <c r="P72" s="47">
        <f t="shared" si="8"/>
        <v>0</v>
      </c>
      <c r="Q72" s="48"/>
      <c r="R72" s="47">
        <f aca="true" t="shared" si="9" ref="R72:W72">SUM(R30:R32)-R29</f>
        <v>0</v>
      </c>
      <c r="S72" s="47">
        <f t="shared" si="9"/>
        <v>0</v>
      </c>
      <c r="T72" s="47">
        <f t="shared" si="9"/>
        <v>0</v>
      </c>
      <c r="U72" s="47">
        <f t="shared" si="9"/>
        <v>0</v>
      </c>
      <c r="V72" s="47">
        <f t="shared" si="9"/>
        <v>0</v>
      </c>
      <c r="W72" s="47">
        <f t="shared" si="9"/>
        <v>0</v>
      </c>
    </row>
    <row r="73" spans="7:23" ht="12">
      <c r="G73" s="46" t="s">
        <v>156</v>
      </c>
      <c r="H73" s="47">
        <f>SUM(H34:H35,H38,H44,H46:H47)-H33</f>
        <v>0</v>
      </c>
      <c r="I73" s="47">
        <f aca="true" t="shared" si="10" ref="I73:P73">SUM(I34:I35,I38,I44,I46:I47)-I33</f>
        <v>0</v>
      </c>
      <c r="J73" s="47">
        <f t="shared" si="10"/>
        <v>0</v>
      </c>
      <c r="K73" s="47">
        <f t="shared" si="10"/>
        <v>0</v>
      </c>
      <c r="L73" s="47">
        <f t="shared" si="10"/>
        <v>0</v>
      </c>
      <c r="M73" s="47">
        <f t="shared" si="10"/>
        <v>0</v>
      </c>
      <c r="N73" s="47">
        <f t="shared" si="10"/>
        <v>0</v>
      </c>
      <c r="O73" s="47">
        <f t="shared" si="10"/>
        <v>0</v>
      </c>
      <c r="P73" s="47">
        <f t="shared" si="10"/>
        <v>0</v>
      </c>
      <c r="Q73" s="48"/>
      <c r="R73" s="47">
        <f aca="true" t="shared" si="11" ref="R73:W73">SUM(R34:R35,R38,R44,R46:R47)-R33</f>
        <v>0</v>
      </c>
      <c r="S73" s="47">
        <f t="shared" si="11"/>
        <v>0</v>
      </c>
      <c r="T73" s="47">
        <f t="shared" si="11"/>
        <v>0</v>
      </c>
      <c r="U73" s="47">
        <f t="shared" si="11"/>
        <v>0</v>
      </c>
      <c r="V73" s="47">
        <f t="shared" si="11"/>
        <v>0</v>
      </c>
      <c r="W73" s="47">
        <f t="shared" si="11"/>
        <v>0</v>
      </c>
    </row>
    <row r="74" spans="7:23" ht="12">
      <c r="G74" s="46" t="s">
        <v>157</v>
      </c>
      <c r="H74" s="47">
        <f>SUM(H36:H37)-H35</f>
        <v>0</v>
      </c>
      <c r="I74" s="47">
        <f aca="true" t="shared" si="12" ref="I74:P74">SUM(I36:I37)-I35</f>
        <v>0</v>
      </c>
      <c r="J74" s="47">
        <f t="shared" si="12"/>
        <v>0</v>
      </c>
      <c r="K74" s="47">
        <f t="shared" si="12"/>
        <v>0</v>
      </c>
      <c r="L74" s="47">
        <f t="shared" si="12"/>
        <v>0</v>
      </c>
      <c r="M74" s="47">
        <f t="shared" si="12"/>
        <v>0</v>
      </c>
      <c r="N74" s="47">
        <f t="shared" si="12"/>
        <v>0</v>
      </c>
      <c r="O74" s="47">
        <f t="shared" si="12"/>
        <v>0</v>
      </c>
      <c r="P74" s="47">
        <f t="shared" si="12"/>
        <v>0</v>
      </c>
      <c r="Q74" s="48"/>
      <c r="R74" s="47">
        <f aca="true" t="shared" si="13" ref="R74:W74">SUM(R36:R37)-R35</f>
        <v>0</v>
      </c>
      <c r="S74" s="47">
        <f t="shared" si="13"/>
        <v>0</v>
      </c>
      <c r="T74" s="47">
        <f t="shared" si="13"/>
        <v>0</v>
      </c>
      <c r="U74" s="47">
        <f t="shared" si="13"/>
        <v>0</v>
      </c>
      <c r="V74" s="47">
        <f t="shared" si="13"/>
        <v>0</v>
      </c>
      <c r="W74" s="47">
        <f t="shared" si="13"/>
        <v>0</v>
      </c>
    </row>
    <row r="75" spans="7:23" ht="12">
      <c r="G75" s="46" t="s">
        <v>158</v>
      </c>
      <c r="H75" s="47">
        <f>SUM(H39:H43)-H38</f>
        <v>0</v>
      </c>
      <c r="I75" s="47">
        <f aca="true" t="shared" si="14" ref="I75:P75">SUM(I39:I43)-I38</f>
        <v>0</v>
      </c>
      <c r="J75" s="47">
        <f t="shared" si="14"/>
        <v>0</v>
      </c>
      <c r="K75" s="47">
        <f t="shared" si="14"/>
        <v>0</v>
      </c>
      <c r="L75" s="47">
        <f t="shared" si="14"/>
        <v>0</v>
      </c>
      <c r="M75" s="47">
        <f t="shared" si="14"/>
        <v>0</v>
      </c>
      <c r="N75" s="47">
        <f t="shared" si="14"/>
        <v>0</v>
      </c>
      <c r="O75" s="47">
        <f t="shared" si="14"/>
        <v>0</v>
      </c>
      <c r="P75" s="47">
        <f t="shared" si="14"/>
        <v>0</v>
      </c>
      <c r="Q75" s="48"/>
      <c r="R75" s="47">
        <f aca="true" t="shared" si="15" ref="R75:W75">SUM(R39:R43)-R38</f>
        <v>0</v>
      </c>
      <c r="S75" s="47">
        <f t="shared" si="15"/>
        <v>0</v>
      </c>
      <c r="T75" s="47">
        <f t="shared" si="15"/>
        <v>0</v>
      </c>
      <c r="U75" s="47">
        <f t="shared" si="15"/>
        <v>0</v>
      </c>
      <c r="V75" s="47">
        <f t="shared" si="15"/>
        <v>0</v>
      </c>
      <c r="W75" s="47">
        <f t="shared" si="15"/>
        <v>0</v>
      </c>
    </row>
    <row r="76" spans="7:23" ht="12">
      <c r="G76" s="46" t="s">
        <v>159</v>
      </c>
      <c r="H76" s="47">
        <f>SUM(H50:H52)-H49</f>
        <v>0</v>
      </c>
      <c r="I76" s="47">
        <f aca="true" t="shared" si="16" ref="I76:P76">SUM(I50:I52)-I49</f>
        <v>0</v>
      </c>
      <c r="J76" s="47">
        <f t="shared" si="16"/>
        <v>0</v>
      </c>
      <c r="K76" s="47">
        <f t="shared" si="16"/>
        <v>0</v>
      </c>
      <c r="L76" s="47">
        <f t="shared" si="16"/>
        <v>0</v>
      </c>
      <c r="M76" s="47">
        <f t="shared" si="16"/>
        <v>0</v>
      </c>
      <c r="N76" s="47">
        <f t="shared" si="16"/>
        <v>0</v>
      </c>
      <c r="O76" s="47">
        <f t="shared" si="16"/>
        <v>0</v>
      </c>
      <c r="P76" s="47">
        <f t="shared" si="16"/>
        <v>0</v>
      </c>
      <c r="Q76" s="48"/>
      <c r="R76" s="47">
        <f aca="true" t="shared" si="17" ref="R76:W76">SUM(R50:R52)-R49</f>
        <v>0</v>
      </c>
      <c r="S76" s="47">
        <f t="shared" si="17"/>
        <v>0</v>
      </c>
      <c r="T76" s="47">
        <f t="shared" si="17"/>
        <v>0</v>
      </c>
      <c r="U76" s="47">
        <f t="shared" si="17"/>
        <v>0</v>
      </c>
      <c r="V76" s="47">
        <f t="shared" si="17"/>
        <v>0</v>
      </c>
      <c r="W76" s="47">
        <f t="shared" si="17"/>
        <v>0</v>
      </c>
    </row>
    <row r="77" spans="8:23" ht="12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C9:G9"/>
    <mergeCell ref="D10:G10"/>
    <mergeCell ref="E11:G11"/>
    <mergeCell ref="E12:G12"/>
    <mergeCell ref="B8:G8"/>
    <mergeCell ref="B4:G7"/>
    <mergeCell ref="E17:G17"/>
    <mergeCell ref="E18:G18"/>
    <mergeCell ref="E19:G19"/>
    <mergeCell ref="D20:G20"/>
    <mergeCell ref="E13:G13"/>
    <mergeCell ref="E14:G14"/>
    <mergeCell ref="D15:G15"/>
    <mergeCell ref="E16:G16"/>
    <mergeCell ref="D25:G25"/>
    <mergeCell ref="E26:F26"/>
    <mergeCell ref="D27:G27"/>
    <mergeCell ref="D28:G28"/>
    <mergeCell ref="D21:G21"/>
    <mergeCell ref="C22:G22"/>
    <mergeCell ref="D23:G23"/>
    <mergeCell ref="D24:G24"/>
    <mergeCell ref="C33:G33"/>
    <mergeCell ref="D34:G34"/>
    <mergeCell ref="D35:G35"/>
    <mergeCell ref="E36:G36"/>
    <mergeCell ref="C29:G29"/>
    <mergeCell ref="D30:G30"/>
    <mergeCell ref="D31:G31"/>
    <mergeCell ref="D32:G32"/>
    <mergeCell ref="D44:G44"/>
    <mergeCell ref="E41:G41"/>
    <mergeCell ref="E42:G42"/>
    <mergeCell ref="E43:G43"/>
    <mergeCell ref="E37:G37"/>
    <mergeCell ref="D38:G38"/>
    <mergeCell ref="E39:G39"/>
    <mergeCell ref="E40:G40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2022-07-28T05:53:06Z</dcterms:created>
  <dcterms:modified xsi:type="dcterms:W3CDTF">2022-07-28T05:53:07Z</dcterms:modified>
  <cp:category/>
  <cp:version/>
  <cp:contentType/>
  <cp:contentStatus/>
</cp:coreProperties>
</file>