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4" sheetId="1" r:id="rId1"/>
  </sheets>
  <definedNames>
    <definedName name="_xlnm.Print_Area" localSheetId="0">'34'!$B$2:$K$55,'34'!$M$2:$U$55</definedName>
  </definedNames>
  <calcPr fullCalcOnLoad="1"/>
</workbook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<sst xmlns="http://schemas.openxmlformats.org/spreadsheetml/2006/main" count="131" uniqueCount="78">
  <si>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</si>
  <si>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</si>
  <si>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</si>
  <si>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</si>
  <si>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</si>
  <si>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</si>
  <si>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</si>
  <si>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</si>
  <si>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</si>
  <si>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</si>
  <si>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</si>
  <si>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</si>
  <si>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</si>
  <si>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</si>
  <si>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</si>
  <si>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</si>
  <si>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</si>
  <si>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</si>
  <si>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</si>
  <si>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</si>
  <si>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</si>
  <si>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</si>
  <si>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</si>
  <si>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</si>
  <si>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</si>
  <si>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</si>
  <si>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</si>
  <si>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</si>
  <si>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</si>
  <si>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</si>
  <si>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</si>
  <si>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</si>
  <si>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</si>
  <si>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</si>
  <si>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</si>
  <si>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</si>
  <si>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</si>
  <si>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交通手段
　　　　　　　　手口</t>
  </si>
  <si>
    <t>逃走時の交通手段別   検挙件数</t>
  </si>
  <si>
    <t xml:space="preserve">            交通手段
手口</t>
  </si>
  <si>
    <t>自転車</t>
  </si>
  <si>
    <t>計</t>
  </si>
  <si>
    <t>自動車</t>
  </si>
  <si>
    <t>盗難車以外の</t>
  </si>
  <si>
    <t>自己所有の
自動車</t>
  </si>
  <si>
    <t>自動車・オートバイ</t>
  </si>
  <si>
    <t xml:space="preserve"> タクシー・
ハイヤー</t>
  </si>
  <si>
    <t xml:space="preserve"> その他の
自動車</t>
  </si>
  <si>
    <t>総数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</si>
  <si>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</si>
  <si>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</si>
  <si>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</si>
  <si>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</si>
  <si>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</si>
  <si>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</si>
  <si>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</si>
  <si>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</si>
  <si>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</si>
  <si>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</si>
  <si>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</si>
  <si>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</si>
  <si>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</si>
  <si>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</si>
  <si>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</si>
  <si>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</si>
  <si>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34　窃盗  手口別   主たる被疑者の</t>
  </si>
  <si>
    <t>総数</t>
  </si>
  <si>
    <t>侵入盗</t>
  </si>
  <si>
    <t>乗物盗</t>
  </si>
  <si>
    <t>非侵入盗</t>
  </si>
  <si>
    <t>確認用</t>
  </si>
  <si>
    <t>盗難</t>
  </si>
  <si>
    <t>盗難以外</t>
  </si>
  <si>
    <t>その他(公共交通機関等)</t>
  </si>
  <si>
    <t>徒歩・該当なし</t>
  </si>
  <si>
    <t>さい銭ねらい</t>
  </si>
  <si>
    <t>検挙260</t>
  </si>
  <si>
    <t>検挙261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</si>
</sst>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9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 applyProtection="1" quotePrefix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0" applyNumberForma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18" xfId="146" applyNumberFormat="1" applyFont="1" applyBorder="1" applyAlignment="1">
      <alignment horizontal="right" vertical="center" wrapText="1"/>
    </xf>
    <xf numFmtId="176" fontId="7" fillId="0" borderId="18" xfId="147" applyNumberFormat="1" applyFont="1" applyBorder="1" applyAlignment="1">
      <alignment horizontal="right" vertical="center" wrapText="1"/>
    </xf>
    <xf numFmtId="176" fontId="7" fillId="0" borderId="21" xfId="147" applyNumberFormat="1" applyFont="1" applyBorder="1" applyAlignment="1">
      <alignment horizontal="right" vertical="center" wrapText="1"/>
    </xf>
    <xf numFmtId="176" fontId="7" fillId="0" borderId="19" xfId="146" applyNumberFormat="1" applyFont="1" applyBorder="1" applyAlignment="1">
      <alignment horizontal="right" vertical="center" wrapText="1"/>
    </xf>
    <xf numFmtId="176" fontId="7" fillId="0" borderId="19" xfId="147" applyNumberFormat="1" applyFont="1" applyBorder="1" applyAlignment="1">
      <alignment horizontal="right" vertical="center" wrapText="1"/>
    </xf>
    <xf numFmtId="176" fontId="7" fillId="0" borderId="14" xfId="147" applyNumberFormat="1" applyFont="1" applyBorder="1" applyAlignment="1">
      <alignment horizontal="right" vertical="center" wrapText="1"/>
    </xf>
    <xf numFmtId="176" fontId="7" fillId="0" borderId="22" xfId="148" applyNumberFormat="1" applyFont="1" applyBorder="1" applyAlignment="1">
      <alignment horizontal="right" vertical="center" wrapText="1"/>
    </xf>
    <xf numFmtId="176" fontId="7" fillId="0" borderId="23" xfId="148" applyNumberFormat="1" applyFont="1" applyBorder="1" applyAlignment="1">
      <alignment horizontal="right" vertical="center" wrapText="1"/>
    </xf>
    <xf numFmtId="176" fontId="7" fillId="0" borderId="18" xfId="148" applyNumberFormat="1" applyFont="1" applyBorder="1" applyAlignment="1">
      <alignment horizontal="right" vertical="center" wrapText="1"/>
    </xf>
    <xf numFmtId="176" fontId="7" fillId="0" borderId="19" xfId="148" applyNumberFormat="1" applyFont="1" applyBorder="1" applyAlignment="1">
      <alignment horizontal="right" vertical="center" wrapText="1"/>
    </xf>
    <xf numFmtId="176" fontId="0" fillId="0" borderId="0" xfId="146" applyNumberFormat="1" applyFont="1" applyBorder="1" applyAlignment="1">
      <alignment horizontal="right" vertical="center" wrapText="1"/>
    </xf>
    <xf numFmtId="176" fontId="0" fillId="0" borderId="0" xfId="147" applyNumberFormat="1" applyFont="1" applyBorder="1" applyAlignment="1">
      <alignment horizontal="right" vertical="center" wrapText="1"/>
    </xf>
    <xf numFmtId="176" fontId="0" fillId="0" borderId="0" xfId="148" applyNumberFormat="1" applyFont="1" applyBorder="1" applyAlignment="1">
      <alignment horizontal="right" vertical="center" wrapText="1"/>
    </xf>
    <xf numFmtId="176" fontId="0" fillId="0" borderId="19" xfId="0" applyNumberFormat="1" applyFont="1" applyFill="1" applyBorder="1" applyAlignment="1" applyProtection="1">
      <alignment/>
      <protection/>
    </xf>
    <xf numFmtId="176" fontId="0" fillId="0" borderId="19" xfId="146" applyNumberFormat="1" applyFont="1" applyBorder="1" applyAlignment="1">
      <alignment horizontal="right" vertical="center" wrapText="1"/>
    </xf>
    <xf numFmtId="176" fontId="0" fillId="0" borderId="19" xfId="147" applyNumberFormat="1" applyFont="1" applyBorder="1" applyAlignment="1">
      <alignment horizontal="right" vertical="center" wrapText="1"/>
    </xf>
    <xf numFmtId="176" fontId="0" fillId="0" borderId="14" xfId="147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23" xfId="148" applyNumberFormat="1" applyFont="1" applyBorder="1" applyAlignment="1">
      <alignment horizontal="right" vertical="center" wrapText="1"/>
    </xf>
    <xf numFmtId="176" fontId="0" fillId="0" borderId="19" xfId="148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20" xfId="146" applyNumberFormat="1" applyFont="1" applyBorder="1" applyAlignment="1">
      <alignment horizontal="right" vertical="center" wrapText="1"/>
    </xf>
    <xf numFmtId="176" fontId="0" fillId="0" borderId="20" xfId="147" applyNumberFormat="1" applyFont="1" applyBorder="1" applyAlignment="1">
      <alignment horizontal="right" vertical="center" wrapText="1"/>
    </xf>
    <xf numFmtId="176" fontId="0" fillId="0" borderId="17" xfId="147" applyNumberFormat="1" applyFont="1" applyBorder="1" applyAlignment="1">
      <alignment horizontal="right" vertical="center" wrapText="1"/>
    </xf>
    <xf numFmtId="176" fontId="0" fillId="0" borderId="16" xfId="148" applyNumberFormat="1" applyFont="1" applyBorder="1" applyAlignment="1">
      <alignment horizontal="right" vertical="center" wrapText="1"/>
    </xf>
    <xf numFmtId="176" fontId="0" fillId="0" borderId="20" xfId="148" applyNumberFormat="1" applyFont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5" xfId="0" applyNumberFormat="1" applyFont="1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38" fontId="0" fillId="0" borderId="11" xfId="0" applyNumberFormat="1" applyFont="1" applyFill="1" applyBorder="1" applyAlignment="1" applyProtection="1">
      <alignment vertical="distributed" wrapText="1"/>
      <protection/>
    </xf>
    <xf numFmtId="0" fontId="0" fillId="0" borderId="11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38" fontId="0" fillId="0" borderId="28" xfId="0" applyNumberFormat="1" applyFont="1" applyFill="1" applyBorder="1" applyAlignment="1" applyProtection="1">
      <alignment horizontal="distributed" vertical="center" wrapText="1"/>
      <protection/>
    </xf>
    <xf numFmtId="38" fontId="0" fillId="0" borderId="29" xfId="0" applyNumberFormat="1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 applyProtection="1">
      <alignment horizontal="distributed" vertical="center" wrapText="1"/>
      <protection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>
      <alignment horizontal="distributed" vertical="center" wrapText="1"/>
    </xf>
    <xf numFmtId="38" fontId="0" fillId="0" borderId="30" xfId="0" applyNumberFormat="1" applyFont="1" applyFill="1" applyBorder="1" applyAlignment="1">
      <alignment horizontal="distributed" vertical="center" wrapText="1"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</cellXfs>
  <cellStyles count="1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桁区切り 2" xfId="146"/>
    <cellStyle name="桁区切り 3" xfId="147"/>
    <cellStyle name="桁区切り 4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入力" xfId="179"/>
    <cellStyle name="入力 2" xfId="180"/>
    <cellStyle name="入力 3" xfId="181"/>
    <cellStyle name="入力 4" xfId="182"/>
    <cellStyle name="標準 2" xfId="183"/>
    <cellStyle name="標準 3" xfId="184"/>
    <cellStyle name="標準 4" xfId="185"/>
    <cellStyle name="良い" xfId="186"/>
    <cellStyle name="良い 2" xfId="187"/>
    <cellStyle name="良い 3" xfId="188"/>
    <cellStyle name="良い 4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04825"/>
          <a:ext cx="1562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11" width="11.625" style="1" customWidth="1"/>
    <col min="12" max="12" width="4.625" style="2" customWidth="1"/>
    <col min="13" max="18" width="11.625" style="1" customWidth="1"/>
    <col min="19" max="20" width="2.625" style="3" customWidth="1"/>
    <col min="21" max="21" width="15.375" style="3" customWidth="1"/>
    <col min="22" max="22" width="9.125" style="1" customWidth="1"/>
    <col min="23" max="23" width="6.625" style="1" customWidth="1"/>
    <col min="24" max="16384" width="9.125" style="1" customWidth="1"/>
  </cols>
  <sheetData>
    <row r="1" spans="2:13" ht="12">
      <c r="B1" s="48" t="s">
        <v>76</v>
      </c>
      <c r="M1" s="48" t="s">
        <v>77</v>
      </c>
    </row>
    <row r="2" spans="2:21" s="6" customFormat="1" ht="14.25">
      <c r="B2" s="4"/>
      <c r="C2" s="4"/>
      <c r="D2" s="4"/>
      <c r="E2" s="94" t="s">
        <v>65</v>
      </c>
      <c r="F2" s="94"/>
      <c r="G2" s="94"/>
      <c r="H2" s="94"/>
      <c r="I2" s="94"/>
      <c r="J2" s="94"/>
      <c r="K2" s="4"/>
      <c r="L2" s="5"/>
      <c r="M2" s="4"/>
      <c r="N2" s="94" t="s">
        <v>38</v>
      </c>
      <c r="O2" s="94"/>
      <c r="P2" s="94"/>
      <c r="Q2" s="94"/>
      <c r="R2" s="94"/>
      <c r="S2" s="4"/>
      <c r="T2" s="4"/>
      <c r="U2" s="4"/>
    </row>
    <row r="3" spans="2:21" s="11" customFormat="1" ht="12" thickBot="1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3.5" customHeight="1">
      <c r="B4" s="84" t="s">
        <v>39</v>
      </c>
      <c r="C4" s="85"/>
      <c r="D4" s="86"/>
      <c r="E4" s="103" t="s">
        <v>48</v>
      </c>
      <c r="F4" s="90" t="s">
        <v>1</v>
      </c>
      <c r="G4" s="91"/>
      <c r="H4" s="92"/>
      <c r="I4" s="90" t="s">
        <v>43</v>
      </c>
      <c r="J4" s="91"/>
      <c r="K4" s="91"/>
      <c r="L4" s="12"/>
      <c r="M4" s="95" t="s">
        <v>45</v>
      </c>
      <c r="N4" s="95"/>
      <c r="O4" s="96"/>
      <c r="P4" s="93" t="s">
        <v>40</v>
      </c>
      <c r="Q4" s="82" t="s">
        <v>73</v>
      </c>
      <c r="R4" s="82" t="s">
        <v>74</v>
      </c>
      <c r="S4" s="99" t="s">
        <v>37</v>
      </c>
      <c r="T4" s="100"/>
      <c r="U4" s="100"/>
      <c r="V4" s="13" t="s">
        <v>70</v>
      </c>
      <c r="W4" s="13"/>
      <c r="X4" s="13"/>
    </row>
    <row r="5" spans="2:24" s="14" customFormat="1" ht="36">
      <c r="B5" s="87"/>
      <c r="C5" s="88"/>
      <c r="D5" s="89"/>
      <c r="E5" s="104"/>
      <c r="F5" s="15" t="s">
        <v>41</v>
      </c>
      <c r="G5" s="15" t="s">
        <v>42</v>
      </c>
      <c r="H5" s="16" t="s">
        <v>2</v>
      </c>
      <c r="I5" s="16" t="s">
        <v>41</v>
      </c>
      <c r="J5" s="15" t="s">
        <v>44</v>
      </c>
      <c r="K5" s="15" t="s">
        <v>3</v>
      </c>
      <c r="L5" s="17"/>
      <c r="M5" s="18" t="s">
        <v>46</v>
      </c>
      <c r="N5" s="19" t="s">
        <v>47</v>
      </c>
      <c r="O5" s="20" t="s">
        <v>2</v>
      </c>
      <c r="P5" s="83"/>
      <c r="Q5" s="83"/>
      <c r="R5" s="83"/>
      <c r="S5" s="101"/>
      <c r="T5" s="102"/>
      <c r="U5" s="102"/>
      <c r="V5" s="13" t="s">
        <v>66</v>
      </c>
      <c r="W5" s="13" t="s">
        <v>71</v>
      </c>
      <c r="X5" s="13" t="s">
        <v>72</v>
      </c>
    </row>
    <row r="6" spans="2:24" s="23" customFormat="1" ht="15" customHeight="1">
      <c r="B6" s="79" t="s">
        <v>4</v>
      </c>
      <c r="C6" s="79"/>
      <c r="D6" s="80"/>
      <c r="E6" s="49">
        <f>SUM(G6:H6,J6:K6,M6:R6)</f>
        <v>182699</v>
      </c>
      <c r="F6" s="49">
        <f>SUM(G6:H6)</f>
        <v>10490</v>
      </c>
      <c r="G6" s="52">
        <v>8335</v>
      </c>
      <c r="H6" s="52">
        <v>2155</v>
      </c>
      <c r="I6" s="49">
        <f>SUM(J6:K6,M6:O6)</f>
        <v>52435</v>
      </c>
      <c r="J6" s="53">
        <v>36743</v>
      </c>
      <c r="K6" s="54">
        <v>2900</v>
      </c>
      <c r="L6" s="21"/>
      <c r="M6" s="58">
        <v>715</v>
      </c>
      <c r="N6" s="60">
        <v>8674</v>
      </c>
      <c r="O6" s="60">
        <v>3403</v>
      </c>
      <c r="P6" s="60">
        <v>21571</v>
      </c>
      <c r="Q6" s="60">
        <v>3404</v>
      </c>
      <c r="R6" s="60">
        <v>94799</v>
      </c>
      <c r="S6" s="97" t="s">
        <v>4</v>
      </c>
      <c r="T6" s="98"/>
      <c r="U6" s="98"/>
      <c r="V6" s="22">
        <f>SUM(F6,I6,P6:R6)-E6</f>
        <v>0</v>
      </c>
      <c r="W6" s="22">
        <f>SUM(G6:H6)-F6</f>
        <v>0</v>
      </c>
      <c r="X6" s="22">
        <f>SUM(J6:K6,M6:O6)-I6</f>
        <v>0</v>
      </c>
    </row>
    <row r="7" spans="2:24" s="23" customFormat="1" ht="15" customHeight="1">
      <c r="B7" s="24"/>
      <c r="C7" s="79" t="s">
        <v>5</v>
      </c>
      <c r="D7" s="80"/>
      <c r="E7" s="50">
        <f aca="true" t="shared" si="0" ref="E7:E55">SUM(G7:H7,J7:K7,M7:R7)</f>
        <v>38620</v>
      </c>
      <c r="F7" s="50">
        <f aca="true" t="shared" si="1" ref="F7:F55">SUM(G7:H7)</f>
        <v>2764</v>
      </c>
      <c r="G7" s="55">
        <v>2640</v>
      </c>
      <c r="H7" s="55">
        <v>124</v>
      </c>
      <c r="I7" s="50">
        <f aca="true" t="shared" si="2" ref="I7:I55">SUM(J7:K7,M7:O7)</f>
        <v>17527</v>
      </c>
      <c r="J7" s="56">
        <v>12150</v>
      </c>
      <c r="K7" s="57">
        <v>1143</v>
      </c>
      <c r="L7" s="21"/>
      <c r="M7" s="59">
        <v>211</v>
      </c>
      <c r="N7" s="61">
        <v>3157</v>
      </c>
      <c r="O7" s="61">
        <v>866</v>
      </c>
      <c r="P7" s="61">
        <v>4080</v>
      </c>
      <c r="Q7" s="61">
        <v>1156</v>
      </c>
      <c r="R7" s="61">
        <v>13093</v>
      </c>
      <c r="S7" s="25"/>
      <c r="T7" s="81" t="s">
        <v>5</v>
      </c>
      <c r="U7" s="81"/>
      <c r="V7" s="22">
        <f aca="true" t="shared" si="3" ref="V7:V55">SUM(F7,I7,P7:R7)-E7</f>
        <v>0</v>
      </c>
      <c r="W7" s="22">
        <f aca="true" t="shared" si="4" ref="W7:W55">SUM(G7:H7)-F7</f>
        <v>0</v>
      </c>
      <c r="X7" s="22">
        <f aca="true" t="shared" si="5" ref="X7:X55">SUM(J7:K7,M7:O7)-I7</f>
        <v>0</v>
      </c>
    </row>
    <row r="8" spans="2:24" s="32" customFormat="1" ht="12.75" customHeight="1">
      <c r="B8" s="26"/>
      <c r="C8" s="26"/>
      <c r="D8" s="27" t="s">
        <v>49</v>
      </c>
      <c r="E8" s="50">
        <f t="shared" si="0"/>
        <v>12681</v>
      </c>
      <c r="F8" s="65">
        <f t="shared" si="1"/>
        <v>564</v>
      </c>
      <c r="G8" s="66">
        <v>548</v>
      </c>
      <c r="H8" s="66">
        <v>16</v>
      </c>
      <c r="I8" s="65">
        <f t="shared" si="2"/>
        <v>5855</v>
      </c>
      <c r="J8" s="67">
        <v>3918</v>
      </c>
      <c r="K8" s="68">
        <v>549</v>
      </c>
      <c r="L8" s="69"/>
      <c r="M8" s="70">
        <v>91</v>
      </c>
      <c r="N8" s="71">
        <v>1040</v>
      </c>
      <c r="O8" s="71">
        <v>257</v>
      </c>
      <c r="P8" s="71">
        <v>1260</v>
      </c>
      <c r="Q8" s="71">
        <v>527</v>
      </c>
      <c r="R8" s="71">
        <v>4475</v>
      </c>
      <c r="S8" s="29"/>
      <c r="T8" s="30"/>
      <c r="U8" s="31" t="s">
        <v>49</v>
      </c>
      <c r="V8" s="22">
        <f t="shared" si="3"/>
        <v>0</v>
      </c>
      <c r="W8" s="22">
        <f t="shared" si="4"/>
        <v>0</v>
      </c>
      <c r="X8" s="22">
        <f t="shared" si="5"/>
        <v>0</v>
      </c>
    </row>
    <row r="9" spans="2:24" s="32" customFormat="1" ht="12.75" customHeight="1">
      <c r="B9" s="26"/>
      <c r="C9" s="26"/>
      <c r="D9" s="27" t="s">
        <v>50</v>
      </c>
      <c r="E9" s="50">
        <f t="shared" si="0"/>
        <v>4813</v>
      </c>
      <c r="F9" s="65">
        <f t="shared" si="1"/>
        <v>390</v>
      </c>
      <c r="G9" s="66">
        <v>388</v>
      </c>
      <c r="H9" s="66">
        <v>2</v>
      </c>
      <c r="I9" s="65">
        <f t="shared" si="2"/>
        <v>1774</v>
      </c>
      <c r="J9" s="67">
        <v>1188</v>
      </c>
      <c r="K9" s="68">
        <v>125</v>
      </c>
      <c r="L9" s="69"/>
      <c r="M9" s="70">
        <v>19</v>
      </c>
      <c r="N9" s="71">
        <v>264</v>
      </c>
      <c r="O9" s="71">
        <v>178</v>
      </c>
      <c r="P9" s="71">
        <v>569</v>
      </c>
      <c r="Q9" s="71">
        <v>102</v>
      </c>
      <c r="R9" s="71">
        <v>1978</v>
      </c>
      <c r="S9" s="29"/>
      <c r="T9" s="30"/>
      <c r="U9" s="31" t="s">
        <v>50</v>
      </c>
      <c r="V9" s="22">
        <f t="shared" si="3"/>
        <v>0</v>
      </c>
      <c r="W9" s="22">
        <f t="shared" si="4"/>
        <v>0</v>
      </c>
      <c r="X9" s="22">
        <f t="shared" si="5"/>
        <v>0</v>
      </c>
    </row>
    <row r="10" spans="2:24" s="32" customFormat="1" ht="12.75" customHeight="1">
      <c r="B10" s="26"/>
      <c r="C10" s="26"/>
      <c r="D10" s="27" t="s">
        <v>6</v>
      </c>
      <c r="E10" s="50">
        <f t="shared" si="0"/>
        <v>1163</v>
      </c>
      <c r="F10" s="65">
        <f t="shared" si="1"/>
        <v>15</v>
      </c>
      <c r="G10" s="66">
        <v>15</v>
      </c>
      <c r="H10" s="66">
        <v>0</v>
      </c>
      <c r="I10" s="65">
        <f t="shared" si="2"/>
        <v>605</v>
      </c>
      <c r="J10" s="67">
        <v>532</v>
      </c>
      <c r="K10" s="68">
        <v>6</v>
      </c>
      <c r="L10" s="69"/>
      <c r="M10" s="70">
        <v>12</v>
      </c>
      <c r="N10" s="71">
        <v>43</v>
      </c>
      <c r="O10" s="71">
        <v>12</v>
      </c>
      <c r="P10" s="71">
        <v>126</v>
      </c>
      <c r="Q10" s="71">
        <v>23</v>
      </c>
      <c r="R10" s="71">
        <v>394</v>
      </c>
      <c r="S10" s="29"/>
      <c r="T10" s="30"/>
      <c r="U10" s="31" t="s">
        <v>6</v>
      </c>
      <c r="V10" s="22">
        <f t="shared" si="3"/>
        <v>0</v>
      </c>
      <c r="W10" s="22">
        <f t="shared" si="4"/>
        <v>0</v>
      </c>
      <c r="X10" s="22">
        <f t="shared" si="5"/>
        <v>0</v>
      </c>
    </row>
    <row r="11" spans="2:24" s="32" customFormat="1" ht="12.75" customHeight="1">
      <c r="B11" s="26"/>
      <c r="C11" s="26"/>
      <c r="D11" s="27" t="s">
        <v>51</v>
      </c>
      <c r="E11" s="50">
        <f t="shared" si="0"/>
        <v>23</v>
      </c>
      <c r="F11" s="65">
        <f t="shared" si="1"/>
        <v>0</v>
      </c>
      <c r="G11" s="66">
        <v>0</v>
      </c>
      <c r="H11" s="66">
        <v>0</v>
      </c>
      <c r="I11" s="65">
        <f t="shared" si="2"/>
        <v>21</v>
      </c>
      <c r="J11" s="67">
        <v>15</v>
      </c>
      <c r="K11" s="68">
        <v>0</v>
      </c>
      <c r="L11" s="69"/>
      <c r="M11" s="70">
        <v>0</v>
      </c>
      <c r="N11" s="71">
        <v>1</v>
      </c>
      <c r="O11" s="71">
        <v>5</v>
      </c>
      <c r="P11" s="71">
        <v>0</v>
      </c>
      <c r="Q11" s="71">
        <v>0</v>
      </c>
      <c r="R11" s="71">
        <v>2</v>
      </c>
      <c r="S11" s="29"/>
      <c r="T11" s="30"/>
      <c r="U11" s="31" t="s">
        <v>51</v>
      </c>
      <c r="V11" s="22">
        <f t="shared" si="3"/>
        <v>0</v>
      </c>
      <c r="W11" s="22">
        <f t="shared" si="4"/>
        <v>0</v>
      </c>
      <c r="X11" s="22">
        <f t="shared" si="5"/>
        <v>0</v>
      </c>
    </row>
    <row r="12" spans="2:24" s="32" customFormat="1" ht="12.75" customHeight="1">
      <c r="B12" s="26"/>
      <c r="C12" s="26"/>
      <c r="D12" s="27" t="s">
        <v>7</v>
      </c>
      <c r="E12" s="50">
        <f t="shared" si="0"/>
        <v>900</v>
      </c>
      <c r="F12" s="65">
        <f t="shared" si="1"/>
        <v>289</v>
      </c>
      <c r="G12" s="66">
        <v>285</v>
      </c>
      <c r="H12" s="66">
        <v>4</v>
      </c>
      <c r="I12" s="65">
        <f t="shared" si="2"/>
        <v>404</v>
      </c>
      <c r="J12" s="67">
        <v>282</v>
      </c>
      <c r="K12" s="68">
        <v>19</v>
      </c>
      <c r="L12" s="69"/>
      <c r="M12" s="70">
        <v>4</v>
      </c>
      <c r="N12" s="71">
        <v>82</v>
      </c>
      <c r="O12" s="71">
        <v>17</v>
      </c>
      <c r="P12" s="71">
        <v>37</v>
      </c>
      <c r="Q12" s="71">
        <v>14</v>
      </c>
      <c r="R12" s="71">
        <v>156</v>
      </c>
      <c r="S12" s="29"/>
      <c r="T12" s="30"/>
      <c r="U12" s="31" t="s">
        <v>7</v>
      </c>
      <c r="V12" s="22">
        <f t="shared" si="3"/>
        <v>0</v>
      </c>
      <c r="W12" s="22">
        <f t="shared" si="4"/>
        <v>0</v>
      </c>
      <c r="X12" s="22">
        <f t="shared" si="5"/>
        <v>0</v>
      </c>
    </row>
    <row r="13" spans="2:24" s="32" customFormat="1" ht="12.75" customHeight="1">
      <c r="B13" s="26"/>
      <c r="C13" s="26"/>
      <c r="D13" s="27" t="s">
        <v>52</v>
      </c>
      <c r="E13" s="50">
        <f t="shared" si="0"/>
        <v>141</v>
      </c>
      <c r="F13" s="65">
        <f t="shared" si="1"/>
        <v>3</v>
      </c>
      <c r="G13" s="66">
        <v>2</v>
      </c>
      <c r="H13" s="66">
        <v>1</v>
      </c>
      <c r="I13" s="65">
        <f t="shared" si="2"/>
        <v>43</v>
      </c>
      <c r="J13" s="67">
        <v>36</v>
      </c>
      <c r="K13" s="68">
        <v>0</v>
      </c>
      <c r="L13" s="69"/>
      <c r="M13" s="70">
        <v>1</v>
      </c>
      <c r="N13" s="71">
        <v>5</v>
      </c>
      <c r="O13" s="71">
        <v>1</v>
      </c>
      <c r="P13" s="71">
        <v>1</v>
      </c>
      <c r="Q13" s="71">
        <v>4</v>
      </c>
      <c r="R13" s="71">
        <v>90</v>
      </c>
      <c r="S13" s="29"/>
      <c r="T13" s="30"/>
      <c r="U13" s="31" t="s">
        <v>52</v>
      </c>
      <c r="V13" s="22">
        <f t="shared" si="3"/>
        <v>0</v>
      </c>
      <c r="W13" s="22">
        <f t="shared" si="4"/>
        <v>0</v>
      </c>
      <c r="X13" s="22">
        <f t="shared" si="5"/>
        <v>0</v>
      </c>
    </row>
    <row r="14" spans="2:24" s="32" customFormat="1" ht="12.75" customHeight="1">
      <c r="B14" s="26"/>
      <c r="C14" s="26"/>
      <c r="D14" s="33" t="s">
        <v>8</v>
      </c>
      <c r="E14" s="50">
        <f t="shared" si="0"/>
        <v>132</v>
      </c>
      <c r="F14" s="65">
        <f t="shared" si="1"/>
        <v>0</v>
      </c>
      <c r="G14" s="66">
        <v>0</v>
      </c>
      <c r="H14" s="66">
        <v>0</v>
      </c>
      <c r="I14" s="65">
        <f t="shared" si="2"/>
        <v>65</v>
      </c>
      <c r="J14" s="67">
        <v>31</v>
      </c>
      <c r="K14" s="68">
        <v>27</v>
      </c>
      <c r="L14" s="69"/>
      <c r="M14" s="70">
        <v>0</v>
      </c>
      <c r="N14" s="71">
        <v>7</v>
      </c>
      <c r="O14" s="71">
        <v>0</v>
      </c>
      <c r="P14" s="71">
        <v>8</v>
      </c>
      <c r="Q14" s="71">
        <v>1</v>
      </c>
      <c r="R14" s="71">
        <v>58</v>
      </c>
      <c r="S14" s="29"/>
      <c r="T14" s="30"/>
      <c r="U14" s="34" t="s">
        <v>8</v>
      </c>
      <c r="V14" s="22">
        <f t="shared" si="3"/>
        <v>0</v>
      </c>
      <c r="W14" s="22">
        <f t="shared" si="4"/>
        <v>0</v>
      </c>
      <c r="X14" s="22">
        <f t="shared" si="5"/>
        <v>0</v>
      </c>
    </row>
    <row r="15" spans="2:24" s="32" customFormat="1" ht="12.75" customHeight="1">
      <c r="B15" s="26"/>
      <c r="C15" s="26"/>
      <c r="D15" s="27" t="s">
        <v>9</v>
      </c>
      <c r="E15" s="50">
        <f t="shared" si="0"/>
        <v>570</v>
      </c>
      <c r="F15" s="65">
        <f t="shared" si="1"/>
        <v>7</v>
      </c>
      <c r="G15" s="66">
        <v>5</v>
      </c>
      <c r="H15" s="66">
        <v>2</v>
      </c>
      <c r="I15" s="65">
        <f t="shared" si="2"/>
        <v>219</v>
      </c>
      <c r="J15" s="67">
        <v>184</v>
      </c>
      <c r="K15" s="68">
        <v>2</v>
      </c>
      <c r="L15" s="69"/>
      <c r="M15" s="70">
        <v>0</v>
      </c>
      <c r="N15" s="71">
        <v>26</v>
      </c>
      <c r="O15" s="71">
        <v>7</v>
      </c>
      <c r="P15" s="71">
        <v>46</v>
      </c>
      <c r="Q15" s="71">
        <v>11</v>
      </c>
      <c r="R15" s="71">
        <v>287</v>
      </c>
      <c r="S15" s="29"/>
      <c r="T15" s="30"/>
      <c r="U15" s="31" t="s">
        <v>9</v>
      </c>
      <c r="V15" s="22">
        <f t="shared" si="3"/>
        <v>0</v>
      </c>
      <c r="W15" s="22">
        <f t="shared" si="4"/>
        <v>0</v>
      </c>
      <c r="X15" s="22">
        <f t="shared" si="5"/>
        <v>0</v>
      </c>
    </row>
    <row r="16" spans="2:24" s="32" customFormat="1" ht="12.75" customHeight="1">
      <c r="B16" s="26"/>
      <c r="C16" s="26"/>
      <c r="D16" s="27" t="s">
        <v>10</v>
      </c>
      <c r="E16" s="50">
        <f t="shared" si="0"/>
        <v>515</v>
      </c>
      <c r="F16" s="65">
        <f t="shared" si="1"/>
        <v>50</v>
      </c>
      <c r="G16" s="66">
        <v>46</v>
      </c>
      <c r="H16" s="66">
        <v>4</v>
      </c>
      <c r="I16" s="65">
        <f t="shared" si="2"/>
        <v>183</v>
      </c>
      <c r="J16" s="67">
        <v>115</v>
      </c>
      <c r="K16" s="68">
        <v>6</v>
      </c>
      <c r="L16" s="69"/>
      <c r="M16" s="70">
        <v>2</v>
      </c>
      <c r="N16" s="71">
        <v>58</v>
      </c>
      <c r="O16" s="71">
        <v>2</v>
      </c>
      <c r="P16" s="71">
        <v>110</v>
      </c>
      <c r="Q16" s="71">
        <v>38</v>
      </c>
      <c r="R16" s="71">
        <v>134</v>
      </c>
      <c r="S16" s="29"/>
      <c r="T16" s="30"/>
      <c r="U16" s="31" t="s">
        <v>10</v>
      </c>
      <c r="V16" s="22">
        <f t="shared" si="3"/>
        <v>0</v>
      </c>
      <c r="W16" s="22">
        <f t="shared" si="4"/>
        <v>0</v>
      </c>
      <c r="X16" s="22">
        <f t="shared" si="5"/>
        <v>0</v>
      </c>
    </row>
    <row r="17" spans="2:24" s="32" customFormat="1" ht="12.75" customHeight="1">
      <c r="B17" s="26"/>
      <c r="C17" s="26"/>
      <c r="D17" s="27" t="s">
        <v>11</v>
      </c>
      <c r="E17" s="50">
        <f t="shared" si="0"/>
        <v>108</v>
      </c>
      <c r="F17" s="65">
        <f t="shared" si="1"/>
        <v>18</v>
      </c>
      <c r="G17" s="66">
        <v>18</v>
      </c>
      <c r="H17" s="66">
        <v>0</v>
      </c>
      <c r="I17" s="65">
        <f t="shared" si="2"/>
        <v>76</v>
      </c>
      <c r="J17" s="67">
        <v>50</v>
      </c>
      <c r="K17" s="68">
        <v>1</v>
      </c>
      <c r="L17" s="69"/>
      <c r="M17" s="70">
        <v>0</v>
      </c>
      <c r="N17" s="71">
        <v>25</v>
      </c>
      <c r="O17" s="71">
        <v>0</v>
      </c>
      <c r="P17" s="71">
        <v>1</v>
      </c>
      <c r="Q17" s="71">
        <v>1</v>
      </c>
      <c r="R17" s="71">
        <v>12</v>
      </c>
      <c r="S17" s="29"/>
      <c r="T17" s="30"/>
      <c r="U17" s="31" t="s">
        <v>11</v>
      </c>
      <c r="V17" s="22">
        <f t="shared" si="3"/>
        <v>0</v>
      </c>
      <c r="W17" s="22">
        <f t="shared" si="4"/>
        <v>0</v>
      </c>
      <c r="X17" s="22">
        <f t="shared" si="5"/>
        <v>0</v>
      </c>
    </row>
    <row r="18" spans="2:24" s="32" customFormat="1" ht="12.75" customHeight="1">
      <c r="B18" s="26"/>
      <c r="C18" s="26"/>
      <c r="D18" s="27" t="s">
        <v>12</v>
      </c>
      <c r="E18" s="50">
        <f t="shared" si="0"/>
        <v>3639</v>
      </c>
      <c r="F18" s="65">
        <f t="shared" si="1"/>
        <v>370</v>
      </c>
      <c r="G18" s="66">
        <v>336</v>
      </c>
      <c r="H18" s="66">
        <v>34</v>
      </c>
      <c r="I18" s="65">
        <f t="shared" si="2"/>
        <v>1740</v>
      </c>
      <c r="J18" s="67">
        <v>1024</v>
      </c>
      <c r="K18" s="68">
        <v>61</v>
      </c>
      <c r="L18" s="69"/>
      <c r="M18" s="70">
        <v>7</v>
      </c>
      <c r="N18" s="71">
        <v>582</v>
      </c>
      <c r="O18" s="71">
        <v>66</v>
      </c>
      <c r="P18" s="71">
        <v>356</v>
      </c>
      <c r="Q18" s="71">
        <v>183</v>
      </c>
      <c r="R18" s="71">
        <v>990</v>
      </c>
      <c r="S18" s="29"/>
      <c r="T18" s="30"/>
      <c r="U18" s="31" t="s">
        <v>12</v>
      </c>
      <c r="V18" s="22">
        <f t="shared" si="3"/>
        <v>0</v>
      </c>
      <c r="W18" s="22">
        <f t="shared" si="4"/>
        <v>0</v>
      </c>
      <c r="X18" s="22">
        <f t="shared" si="5"/>
        <v>0</v>
      </c>
    </row>
    <row r="19" spans="2:24" s="32" customFormat="1" ht="12.75" customHeight="1">
      <c r="B19" s="26"/>
      <c r="C19" s="26"/>
      <c r="D19" s="27" t="s">
        <v>13</v>
      </c>
      <c r="E19" s="50">
        <f t="shared" si="0"/>
        <v>5209</v>
      </c>
      <c r="F19" s="65">
        <f t="shared" si="1"/>
        <v>788</v>
      </c>
      <c r="G19" s="66">
        <v>735</v>
      </c>
      <c r="H19" s="66">
        <v>53</v>
      </c>
      <c r="I19" s="65">
        <f t="shared" si="2"/>
        <v>1846</v>
      </c>
      <c r="J19" s="67">
        <v>1093</v>
      </c>
      <c r="K19" s="68">
        <v>189</v>
      </c>
      <c r="L19" s="69"/>
      <c r="M19" s="70">
        <v>51</v>
      </c>
      <c r="N19" s="71">
        <v>405</v>
      </c>
      <c r="O19" s="71">
        <v>108</v>
      </c>
      <c r="P19" s="71">
        <v>479</v>
      </c>
      <c r="Q19" s="71">
        <v>138</v>
      </c>
      <c r="R19" s="71">
        <v>1958</v>
      </c>
      <c r="S19" s="29"/>
      <c r="T19" s="30"/>
      <c r="U19" s="31" t="s">
        <v>13</v>
      </c>
      <c r="V19" s="22">
        <f t="shared" si="3"/>
        <v>0</v>
      </c>
      <c r="W19" s="22">
        <f t="shared" si="4"/>
        <v>0</v>
      </c>
      <c r="X19" s="22">
        <f t="shared" si="5"/>
        <v>0</v>
      </c>
    </row>
    <row r="20" spans="2:24" s="32" customFormat="1" ht="12.75" customHeight="1">
      <c r="B20" s="26"/>
      <c r="C20" s="26"/>
      <c r="D20" s="27" t="s">
        <v>14</v>
      </c>
      <c r="E20" s="50">
        <f t="shared" si="0"/>
        <v>405</v>
      </c>
      <c r="F20" s="65">
        <f t="shared" si="1"/>
        <v>16</v>
      </c>
      <c r="G20" s="66">
        <v>16</v>
      </c>
      <c r="H20" s="66">
        <v>0</v>
      </c>
      <c r="I20" s="65">
        <f t="shared" si="2"/>
        <v>238</v>
      </c>
      <c r="J20" s="67">
        <v>183</v>
      </c>
      <c r="K20" s="68">
        <v>6</v>
      </c>
      <c r="L20" s="69"/>
      <c r="M20" s="70">
        <v>2</v>
      </c>
      <c r="N20" s="71">
        <v>45</v>
      </c>
      <c r="O20" s="71">
        <v>2</v>
      </c>
      <c r="P20" s="71">
        <v>36</v>
      </c>
      <c r="Q20" s="71">
        <v>12</v>
      </c>
      <c r="R20" s="71">
        <v>103</v>
      </c>
      <c r="S20" s="29"/>
      <c r="T20" s="30"/>
      <c r="U20" s="31" t="s">
        <v>14</v>
      </c>
      <c r="V20" s="22">
        <f t="shared" si="3"/>
        <v>0</v>
      </c>
      <c r="W20" s="22">
        <f t="shared" si="4"/>
        <v>0</v>
      </c>
      <c r="X20" s="22">
        <f t="shared" si="5"/>
        <v>0</v>
      </c>
    </row>
    <row r="21" spans="2:24" s="32" customFormat="1" ht="12.75" customHeight="1">
      <c r="B21" s="26"/>
      <c r="C21" s="26"/>
      <c r="D21" s="27" t="s">
        <v>15</v>
      </c>
      <c r="E21" s="50">
        <f t="shared" si="0"/>
        <v>435</v>
      </c>
      <c r="F21" s="65">
        <f t="shared" si="1"/>
        <v>1</v>
      </c>
      <c r="G21" s="66">
        <v>1</v>
      </c>
      <c r="H21" s="66">
        <v>0</v>
      </c>
      <c r="I21" s="65">
        <f t="shared" si="2"/>
        <v>124</v>
      </c>
      <c r="J21" s="67">
        <v>113</v>
      </c>
      <c r="K21" s="68">
        <v>0</v>
      </c>
      <c r="L21" s="69"/>
      <c r="M21" s="70">
        <v>0</v>
      </c>
      <c r="N21" s="71">
        <v>2</v>
      </c>
      <c r="O21" s="71">
        <v>9</v>
      </c>
      <c r="P21" s="71">
        <v>41</v>
      </c>
      <c r="Q21" s="71">
        <v>24</v>
      </c>
      <c r="R21" s="71">
        <v>245</v>
      </c>
      <c r="S21" s="29"/>
      <c r="T21" s="30"/>
      <c r="U21" s="31" t="s">
        <v>15</v>
      </c>
      <c r="V21" s="22">
        <f t="shared" si="3"/>
        <v>0</v>
      </c>
      <c r="W21" s="22">
        <f t="shared" si="4"/>
        <v>0</v>
      </c>
      <c r="X21" s="22">
        <f t="shared" si="5"/>
        <v>0</v>
      </c>
    </row>
    <row r="22" spans="2:24" s="32" customFormat="1" ht="12.75" customHeight="1">
      <c r="B22" s="26"/>
      <c r="C22" s="26"/>
      <c r="D22" s="27" t="s">
        <v>16</v>
      </c>
      <c r="E22" s="50">
        <f t="shared" si="0"/>
        <v>3174</v>
      </c>
      <c r="F22" s="65">
        <f t="shared" si="1"/>
        <v>113</v>
      </c>
      <c r="G22" s="66">
        <v>110</v>
      </c>
      <c r="H22" s="66">
        <v>3</v>
      </c>
      <c r="I22" s="65">
        <f t="shared" si="2"/>
        <v>2047</v>
      </c>
      <c r="J22" s="67">
        <v>1638</v>
      </c>
      <c r="K22" s="68">
        <v>41</v>
      </c>
      <c r="L22" s="69"/>
      <c r="M22" s="70">
        <v>14</v>
      </c>
      <c r="N22" s="71">
        <v>282</v>
      </c>
      <c r="O22" s="71">
        <v>72</v>
      </c>
      <c r="P22" s="71">
        <v>236</v>
      </c>
      <c r="Q22" s="71">
        <v>14</v>
      </c>
      <c r="R22" s="71">
        <v>764</v>
      </c>
      <c r="S22" s="29"/>
      <c r="T22" s="30"/>
      <c r="U22" s="31" t="s">
        <v>16</v>
      </c>
      <c r="V22" s="22">
        <f t="shared" si="3"/>
        <v>0</v>
      </c>
      <c r="W22" s="22">
        <f t="shared" si="4"/>
        <v>0</v>
      </c>
      <c r="X22" s="22">
        <f t="shared" si="5"/>
        <v>0</v>
      </c>
    </row>
    <row r="23" spans="2:24" s="23" customFormat="1" ht="15" customHeight="1">
      <c r="B23" s="26"/>
      <c r="C23" s="26"/>
      <c r="D23" s="27" t="s">
        <v>17</v>
      </c>
      <c r="E23" s="50">
        <f t="shared" si="0"/>
        <v>4712</v>
      </c>
      <c r="F23" s="65">
        <f t="shared" si="1"/>
        <v>140</v>
      </c>
      <c r="G23" s="66">
        <v>135</v>
      </c>
      <c r="H23" s="66">
        <v>5</v>
      </c>
      <c r="I23" s="65">
        <f t="shared" si="2"/>
        <v>2287</v>
      </c>
      <c r="J23" s="67">
        <v>1748</v>
      </c>
      <c r="K23" s="68">
        <v>111</v>
      </c>
      <c r="L23" s="72"/>
      <c r="M23" s="70">
        <v>8</v>
      </c>
      <c r="N23" s="71">
        <v>290</v>
      </c>
      <c r="O23" s="71">
        <v>130</v>
      </c>
      <c r="P23" s="71">
        <v>774</v>
      </c>
      <c r="Q23" s="71">
        <v>64</v>
      </c>
      <c r="R23" s="71">
        <v>1447</v>
      </c>
      <c r="S23" s="29"/>
      <c r="T23" s="30"/>
      <c r="U23" s="31" t="s">
        <v>17</v>
      </c>
      <c r="V23" s="22">
        <f t="shared" si="3"/>
        <v>0</v>
      </c>
      <c r="W23" s="22">
        <f t="shared" si="4"/>
        <v>0</v>
      </c>
      <c r="X23" s="22">
        <f t="shared" si="5"/>
        <v>0</v>
      </c>
    </row>
    <row r="24" spans="2:24" s="32" customFormat="1" ht="12.75" customHeight="1">
      <c r="B24" s="24"/>
      <c r="C24" s="79" t="s">
        <v>18</v>
      </c>
      <c r="D24" s="80"/>
      <c r="E24" s="50">
        <f t="shared" si="0"/>
        <v>14657</v>
      </c>
      <c r="F24" s="50">
        <f t="shared" si="1"/>
        <v>4204</v>
      </c>
      <c r="G24" s="55">
        <v>3040</v>
      </c>
      <c r="H24" s="55">
        <v>1164</v>
      </c>
      <c r="I24" s="50">
        <f t="shared" si="2"/>
        <v>1656</v>
      </c>
      <c r="J24" s="56">
        <v>761</v>
      </c>
      <c r="K24" s="57">
        <v>263</v>
      </c>
      <c r="L24" s="28"/>
      <c r="M24" s="59">
        <v>0</v>
      </c>
      <c r="N24" s="61">
        <v>591</v>
      </c>
      <c r="O24" s="61">
        <v>41</v>
      </c>
      <c r="P24" s="61">
        <v>8189</v>
      </c>
      <c r="Q24" s="61">
        <v>5</v>
      </c>
      <c r="R24" s="61">
        <v>603</v>
      </c>
      <c r="S24" s="25"/>
      <c r="T24" s="81" t="s">
        <v>18</v>
      </c>
      <c r="U24" s="81"/>
      <c r="V24" s="22">
        <f t="shared" si="3"/>
        <v>0</v>
      </c>
      <c r="W24" s="22">
        <f t="shared" si="4"/>
        <v>0</v>
      </c>
      <c r="X24" s="22">
        <f t="shared" si="5"/>
        <v>0</v>
      </c>
    </row>
    <row r="25" spans="2:24" s="32" customFormat="1" ht="12.75" customHeight="1">
      <c r="B25" s="26"/>
      <c r="C25" s="26"/>
      <c r="D25" s="27" t="s">
        <v>19</v>
      </c>
      <c r="E25" s="50">
        <f t="shared" si="0"/>
        <v>3837</v>
      </c>
      <c r="F25" s="65">
        <f t="shared" si="1"/>
        <v>2973</v>
      </c>
      <c r="G25" s="66">
        <v>2973</v>
      </c>
      <c r="H25" s="66">
        <v>0</v>
      </c>
      <c r="I25" s="65">
        <f t="shared" si="2"/>
        <v>641</v>
      </c>
      <c r="J25" s="67">
        <v>331</v>
      </c>
      <c r="K25" s="68">
        <v>26</v>
      </c>
      <c r="L25" s="69"/>
      <c r="M25" s="70">
        <v>0</v>
      </c>
      <c r="N25" s="71">
        <v>282</v>
      </c>
      <c r="O25" s="71">
        <v>2</v>
      </c>
      <c r="P25" s="71">
        <v>0</v>
      </c>
      <c r="Q25" s="71">
        <v>0</v>
      </c>
      <c r="R25" s="71">
        <v>223</v>
      </c>
      <c r="S25" s="29"/>
      <c r="T25" s="30"/>
      <c r="U25" s="31" t="s">
        <v>19</v>
      </c>
      <c r="V25" s="22">
        <f t="shared" si="3"/>
        <v>0</v>
      </c>
      <c r="W25" s="22">
        <f t="shared" si="4"/>
        <v>0</v>
      </c>
      <c r="X25" s="22">
        <f t="shared" si="5"/>
        <v>0</v>
      </c>
    </row>
    <row r="26" spans="2:24" s="32" customFormat="1" ht="12.75" customHeight="1">
      <c r="B26" s="26"/>
      <c r="C26" s="26"/>
      <c r="D26" s="27" t="s">
        <v>20</v>
      </c>
      <c r="E26" s="50">
        <f t="shared" si="0"/>
        <v>2245</v>
      </c>
      <c r="F26" s="65">
        <f t="shared" si="1"/>
        <v>1178</v>
      </c>
      <c r="G26" s="66">
        <v>17</v>
      </c>
      <c r="H26" s="66">
        <v>1161</v>
      </c>
      <c r="I26" s="65">
        <f t="shared" si="2"/>
        <v>762</v>
      </c>
      <c r="J26" s="67">
        <v>264</v>
      </c>
      <c r="K26" s="68">
        <v>213</v>
      </c>
      <c r="L26" s="69"/>
      <c r="M26" s="70">
        <v>0</v>
      </c>
      <c r="N26" s="71">
        <v>249</v>
      </c>
      <c r="O26" s="71">
        <v>36</v>
      </c>
      <c r="P26" s="71">
        <v>13</v>
      </c>
      <c r="Q26" s="71">
        <v>0</v>
      </c>
      <c r="R26" s="71">
        <v>292</v>
      </c>
      <c r="S26" s="29"/>
      <c r="T26" s="30"/>
      <c r="U26" s="31" t="s">
        <v>20</v>
      </c>
      <c r="V26" s="22">
        <f t="shared" si="3"/>
        <v>0</v>
      </c>
      <c r="W26" s="22">
        <f t="shared" si="4"/>
        <v>0</v>
      </c>
      <c r="X26" s="22">
        <f t="shared" si="5"/>
        <v>0</v>
      </c>
    </row>
    <row r="27" spans="2:24" s="23" customFormat="1" ht="15" customHeight="1">
      <c r="B27" s="26"/>
      <c r="C27" s="26"/>
      <c r="D27" s="27" t="s">
        <v>21</v>
      </c>
      <c r="E27" s="50">
        <f t="shared" si="0"/>
        <v>8575</v>
      </c>
      <c r="F27" s="65">
        <f t="shared" si="1"/>
        <v>53</v>
      </c>
      <c r="G27" s="66">
        <v>50</v>
      </c>
      <c r="H27" s="66">
        <v>3</v>
      </c>
      <c r="I27" s="65">
        <f t="shared" si="2"/>
        <v>253</v>
      </c>
      <c r="J27" s="67">
        <v>166</v>
      </c>
      <c r="K27" s="68">
        <v>24</v>
      </c>
      <c r="L27" s="72"/>
      <c r="M27" s="70">
        <v>0</v>
      </c>
      <c r="N27" s="71">
        <v>60</v>
      </c>
      <c r="O27" s="71">
        <v>3</v>
      </c>
      <c r="P27" s="71">
        <v>8176</v>
      </c>
      <c r="Q27" s="71">
        <v>5</v>
      </c>
      <c r="R27" s="71">
        <v>88</v>
      </c>
      <c r="S27" s="29"/>
      <c r="T27" s="30"/>
      <c r="U27" s="31" t="s">
        <v>21</v>
      </c>
      <c r="V27" s="22">
        <f t="shared" si="3"/>
        <v>0</v>
      </c>
      <c r="W27" s="22">
        <f t="shared" si="4"/>
        <v>0</v>
      </c>
      <c r="X27" s="22">
        <f t="shared" si="5"/>
        <v>0</v>
      </c>
    </row>
    <row r="28" spans="2:24" s="32" customFormat="1" ht="12.75" customHeight="1">
      <c r="B28" s="24"/>
      <c r="C28" s="79" t="s">
        <v>22</v>
      </c>
      <c r="D28" s="80"/>
      <c r="E28" s="50">
        <f t="shared" si="0"/>
        <v>129422</v>
      </c>
      <c r="F28" s="50">
        <f t="shared" si="1"/>
        <v>3522</v>
      </c>
      <c r="G28" s="55">
        <v>2655</v>
      </c>
      <c r="H28" s="55">
        <v>867</v>
      </c>
      <c r="I28" s="50">
        <f t="shared" si="2"/>
        <v>33252</v>
      </c>
      <c r="J28" s="56">
        <v>23832</v>
      </c>
      <c r="K28" s="57">
        <v>1494</v>
      </c>
      <c r="L28" s="28"/>
      <c r="M28" s="59">
        <v>504</v>
      </c>
      <c r="N28" s="61">
        <v>4926</v>
      </c>
      <c r="O28" s="61">
        <v>2496</v>
      </c>
      <c r="P28" s="61">
        <v>9302</v>
      </c>
      <c r="Q28" s="61">
        <v>2243</v>
      </c>
      <c r="R28" s="61">
        <v>81103</v>
      </c>
      <c r="S28" s="25"/>
      <c r="T28" s="81" t="s">
        <v>22</v>
      </c>
      <c r="U28" s="81"/>
      <c r="V28" s="22">
        <f t="shared" si="3"/>
        <v>0</v>
      </c>
      <c r="W28" s="22">
        <f t="shared" si="4"/>
        <v>0</v>
      </c>
      <c r="X28" s="22">
        <f t="shared" si="5"/>
        <v>0</v>
      </c>
    </row>
    <row r="29" spans="2:24" s="32" customFormat="1" ht="12.75" customHeight="1">
      <c r="B29" s="26"/>
      <c r="C29" s="26"/>
      <c r="D29" s="27" t="s">
        <v>23</v>
      </c>
      <c r="E29" s="50">
        <f t="shared" si="0"/>
        <v>393</v>
      </c>
      <c r="F29" s="65">
        <f t="shared" si="1"/>
        <v>0</v>
      </c>
      <c r="G29" s="66">
        <v>0</v>
      </c>
      <c r="H29" s="66">
        <v>0</v>
      </c>
      <c r="I29" s="65">
        <f t="shared" si="2"/>
        <v>92</v>
      </c>
      <c r="J29" s="67">
        <v>40</v>
      </c>
      <c r="K29" s="68">
        <v>5</v>
      </c>
      <c r="L29" s="69"/>
      <c r="M29" s="70">
        <v>38</v>
      </c>
      <c r="N29" s="71">
        <v>9</v>
      </c>
      <c r="O29" s="71">
        <v>0</v>
      </c>
      <c r="P29" s="71">
        <v>42</v>
      </c>
      <c r="Q29" s="71">
        <v>76</v>
      </c>
      <c r="R29" s="71">
        <v>183</v>
      </c>
      <c r="S29" s="29"/>
      <c r="T29" s="30"/>
      <c r="U29" s="31" t="s">
        <v>23</v>
      </c>
      <c r="V29" s="22">
        <f t="shared" si="3"/>
        <v>0</v>
      </c>
      <c r="W29" s="22">
        <f t="shared" si="4"/>
        <v>0</v>
      </c>
      <c r="X29" s="22">
        <f t="shared" si="5"/>
        <v>0</v>
      </c>
    </row>
    <row r="30" spans="2:24" s="32" customFormat="1" ht="12.75" customHeight="1">
      <c r="B30" s="26"/>
      <c r="C30" s="26"/>
      <c r="D30" s="27" t="s">
        <v>24</v>
      </c>
      <c r="E30" s="50">
        <f t="shared" si="0"/>
        <v>0</v>
      </c>
      <c r="F30" s="65">
        <f t="shared" si="1"/>
        <v>0</v>
      </c>
      <c r="G30" s="66">
        <v>0</v>
      </c>
      <c r="H30" s="66">
        <v>0</v>
      </c>
      <c r="I30" s="65">
        <f t="shared" si="2"/>
        <v>0</v>
      </c>
      <c r="J30" s="67">
        <v>0</v>
      </c>
      <c r="K30" s="68">
        <v>0</v>
      </c>
      <c r="L30" s="69"/>
      <c r="M30" s="70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29"/>
      <c r="T30" s="30"/>
      <c r="U30" s="31" t="s">
        <v>24</v>
      </c>
      <c r="V30" s="22">
        <f t="shared" si="3"/>
        <v>0</v>
      </c>
      <c r="W30" s="22">
        <f t="shared" si="4"/>
        <v>0</v>
      </c>
      <c r="X30" s="22">
        <f t="shared" si="5"/>
        <v>0</v>
      </c>
    </row>
    <row r="31" spans="2:24" s="32" customFormat="1" ht="12.75" customHeight="1">
      <c r="B31" s="26"/>
      <c r="C31" s="26"/>
      <c r="D31" s="27" t="s">
        <v>25</v>
      </c>
      <c r="E31" s="50">
        <f t="shared" si="0"/>
        <v>28</v>
      </c>
      <c r="F31" s="65">
        <f t="shared" si="1"/>
        <v>0</v>
      </c>
      <c r="G31" s="66">
        <v>0</v>
      </c>
      <c r="H31" s="66">
        <v>0</v>
      </c>
      <c r="I31" s="65">
        <f t="shared" si="2"/>
        <v>9</v>
      </c>
      <c r="J31" s="67">
        <v>5</v>
      </c>
      <c r="K31" s="68">
        <v>0</v>
      </c>
      <c r="L31" s="69"/>
      <c r="M31" s="70">
        <v>0</v>
      </c>
      <c r="N31" s="71">
        <v>4</v>
      </c>
      <c r="O31" s="71">
        <v>0</v>
      </c>
      <c r="P31" s="71">
        <v>2</v>
      </c>
      <c r="Q31" s="71">
        <v>0</v>
      </c>
      <c r="R31" s="71">
        <v>17</v>
      </c>
      <c r="S31" s="29"/>
      <c r="T31" s="30"/>
      <c r="U31" s="31" t="s">
        <v>25</v>
      </c>
      <c r="V31" s="22">
        <f t="shared" si="3"/>
        <v>0</v>
      </c>
      <c r="W31" s="22">
        <f t="shared" si="4"/>
        <v>0</v>
      </c>
      <c r="X31" s="22">
        <f t="shared" si="5"/>
        <v>0</v>
      </c>
    </row>
    <row r="32" spans="2:24" s="32" customFormat="1" ht="12.75" customHeight="1">
      <c r="B32" s="26"/>
      <c r="C32" s="26"/>
      <c r="D32" s="27" t="s">
        <v>26</v>
      </c>
      <c r="E32" s="50">
        <f t="shared" si="0"/>
        <v>380</v>
      </c>
      <c r="F32" s="65">
        <f t="shared" si="1"/>
        <v>2</v>
      </c>
      <c r="G32" s="66">
        <v>1</v>
      </c>
      <c r="H32" s="66">
        <v>1</v>
      </c>
      <c r="I32" s="65">
        <f t="shared" si="2"/>
        <v>124</v>
      </c>
      <c r="J32" s="67">
        <v>93</v>
      </c>
      <c r="K32" s="68">
        <v>3</v>
      </c>
      <c r="L32" s="69"/>
      <c r="M32" s="70">
        <v>4</v>
      </c>
      <c r="N32" s="71">
        <v>16</v>
      </c>
      <c r="O32" s="71">
        <v>8</v>
      </c>
      <c r="P32" s="71">
        <v>34</v>
      </c>
      <c r="Q32" s="71">
        <v>5</v>
      </c>
      <c r="R32" s="71">
        <v>215</v>
      </c>
      <c r="S32" s="29"/>
      <c r="T32" s="30"/>
      <c r="U32" s="31" t="s">
        <v>26</v>
      </c>
      <c r="V32" s="22">
        <f t="shared" si="3"/>
        <v>0</v>
      </c>
      <c r="W32" s="22">
        <f t="shared" si="4"/>
        <v>0</v>
      </c>
      <c r="X32" s="22">
        <f t="shared" si="5"/>
        <v>0</v>
      </c>
    </row>
    <row r="33" spans="2:24" s="32" customFormat="1" ht="12.75" customHeight="1">
      <c r="B33" s="26"/>
      <c r="C33" s="26"/>
      <c r="D33" s="27" t="s">
        <v>27</v>
      </c>
      <c r="E33" s="50">
        <f t="shared" si="0"/>
        <v>447</v>
      </c>
      <c r="F33" s="65">
        <f t="shared" si="1"/>
        <v>2</v>
      </c>
      <c r="G33" s="66">
        <v>2</v>
      </c>
      <c r="H33" s="66">
        <v>0</v>
      </c>
      <c r="I33" s="65">
        <f t="shared" si="2"/>
        <v>126</v>
      </c>
      <c r="J33" s="67">
        <v>79</v>
      </c>
      <c r="K33" s="68">
        <v>9</v>
      </c>
      <c r="L33" s="69"/>
      <c r="M33" s="70">
        <v>9</v>
      </c>
      <c r="N33" s="71">
        <v>27</v>
      </c>
      <c r="O33" s="71">
        <v>2</v>
      </c>
      <c r="P33" s="71">
        <v>121</v>
      </c>
      <c r="Q33" s="71">
        <v>12</v>
      </c>
      <c r="R33" s="71">
        <v>186</v>
      </c>
      <c r="S33" s="29"/>
      <c r="T33" s="30"/>
      <c r="U33" s="31" t="s">
        <v>27</v>
      </c>
      <c r="V33" s="22">
        <f t="shared" si="3"/>
        <v>0</v>
      </c>
      <c r="W33" s="22">
        <f t="shared" si="4"/>
        <v>0</v>
      </c>
      <c r="X33" s="22">
        <f t="shared" si="5"/>
        <v>0</v>
      </c>
    </row>
    <row r="34" spans="2:24" s="32" customFormat="1" ht="12.75" customHeight="1">
      <c r="B34" s="26"/>
      <c r="C34" s="26"/>
      <c r="D34" s="27" t="s">
        <v>53</v>
      </c>
      <c r="E34" s="50">
        <f t="shared" si="0"/>
        <v>3460</v>
      </c>
      <c r="F34" s="65">
        <f t="shared" si="1"/>
        <v>15</v>
      </c>
      <c r="G34" s="66">
        <v>13</v>
      </c>
      <c r="H34" s="66">
        <v>2</v>
      </c>
      <c r="I34" s="65">
        <f t="shared" si="2"/>
        <v>949</v>
      </c>
      <c r="J34" s="67">
        <v>385</v>
      </c>
      <c r="K34" s="68">
        <v>48</v>
      </c>
      <c r="L34" s="69"/>
      <c r="M34" s="70">
        <v>284</v>
      </c>
      <c r="N34" s="71">
        <v>164</v>
      </c>
      <c r="O34" s="71">
        <v>68</v>
      </c>
      <c r="P34" s="71">
        <v>60</v>
      </c>
      <c r="Q34" s="71">
        <v>473</v>
      </c>
      <c r="R34" s="71">
        <v>1963</v>
      </c>
      <c r="S34" s="29"/>
      <c r="T34" s="30"/>
      <c r="U34" s="31" t="s">
        <v>53</v>
      </c>
      <c r="V34" s="22">
        <f t="shared" si="3"/>
        <v>0</v>
      </c>
      <c r="W34" s="22">
        <f t="shared" si="4"/>
        <v>0</v>
      </c>
      <c r="X34" s="22">
        <f t="shared" si="5"/>
        <v>0</v>
      </c>
    </row>
    <row r="35" spans="2:24" s="32" customFormat="1" ht="12.75" customHeight="1">
      <c r="B35" s="26"/>
      <c r="C35" s="26"/>
      <c r="D35" s="27" t="s">
        <v>54</v>
      </c>
      <c r="E35" s="50">
        <f t="shared" si="0"/>
        <v>10</v>
      </c>
      <c r="F35" s="65">
        <f t="shared" si="1"/>
        <v>0</v>
      </c>
      <c r="G35" s="66">
        <v>0</v>
      </c>
      <c r="H35" s="66">
        <v>0</v>
      </c>
      <c r="I35" s="65">
        <f t="shared" si="2"/>
        <v>7</v>
      </c>
      <c r="J35" s="67">
        <v>7</v>
      </c>
      <c r="K35" s="68">
        <v>0</v>
      </c>
      <c r="L35" s="69"/>
      <c r="M35" s="70">
        <v>0</v>
      </c>
      <c r="N35" s="71">
        <v>0</v>
      </c>
      <c r="O35" s="71">
        <v>0</v>
      </c>
      <c r="P35" s="71">
        <v>0</v>
      </c>
      <c r="Q35" s="71">
        <v>0</v>
      </c>
      <c r="R35" s="71">
        <v>3</v>
      </c>
      <c r="S35" s="29"/>
      <c r="T35" s="30"/>
      <c r="U35" s="31" t="s">
        <v>54</v>
      </c>
      <c r="V35" s="22">
        <f t="shared" si="3"/>
        <v>0</v>
      </c>
      <c r="W35" s="22">
        <f t="shared" si="4"/>
        <v>0</v>
      </c>
      <c r="X35" s="22">
        <f t="shared" si="5"/>
        <v>0</v>
      </c>
    </row>
    <row r="36" spans="2:24" s="32" customFormat="1" ht="12.75" customHeight="1">
      <c r="B36" s="26"/>
      <c r="C36" s="26"/>
      <c r="D36" s="27" t="s">
        <v>29</v>
      </c>
      <c r="E36" s="50">
        <f t="shared" si="0"/>
        <v>6</v>
      </c>
      <c r="F36" s="65">
        <f t="shared" si="1"/>
        <v>0</v>
      </c>
      <c r="G36" s="66">
        <v>0</v>
      </c>
      <c r="H36" s="66">
        <v>0</v>
      </c>
      <c r="I36" s="65">
        <f t="shared" si="2"/>
        <v>1</v>
      </c>
      <c r="J36" s="67">
        <v>1</v>
      </c>
      <c r="K36" s="68">
        <v>0</v>
      </c>
      <c r="L36" s="69"/>
      <c r="M36" s="70">
        <v>0</v>
      </c>
      <c r="N36" s="71">
        <v>0</v>
      </c>
      <c r="O36" s="71">
        <v>0</v>
      </c>
      <c r="P36" s="71">
        <v>0</v>
      </c>
      <c r="Q36" s="71">
        <v>0</v>
      </c>
      <c r="R36" s="71">
        <v>5</v>
      </c>
      <c r="S36" s="29"/>
      <c r="T36" s="30"/>
      <c r="U36" s="31" t="s">
        <v>29</v>
      </c>
      <c r="V36" s="22">
        <f t="shared" si="3"/>
        <v>0</v>
      </c>
      <c r="W36" s="22">
        <f t="shared" si="4"/>
        <v>0</v>
      </c>
      <c r="X36" s="22">
        <f t="shared" si="5"/>
        <v>0</v>
      </c>
    </row>
    <row r="37" spans="2:24" s="32" customFormat="1" ht="12.75" customHeight="1">
      <c r="B37" s="26"/>
      <c r="C37" s="26"/>
      <c r="D37" s="27" t="s">
        <v>30</v>
      </c>
      <c r="E37" s="50">
        <f t="shared" si="0"/>
        <v>2</v>
      </c>
      <c r="F37" s="65">
        <f t="shared" si="1"/>
        <v>1</v>
      </c>
      <c r="G37" s="66">
        <v>0</v>
      </c>
      <c r="H37" s="66">
        <v>1</v>
      </c>
      <c r="I37" s="65">
        <f t="shared" si="2"/>
        <v>1</v>
      </c>
      <c r="J37" s="67">
        <v>0</v>
      </c>
      <c r="K37" s="68">
        <v>0</v>
      </c>
      <c r="L37" s="69"/>
      <c r="M37" s="70">
        <v>0</v>
      </c>
      <c r="N37" s="71">
        <v>0</v>
      </c>
      <c r="O37" s="71">
        <v>1</v>
      </c>
      <c r="P37" s="71">
        <v>0</v>
      </c>
      <c r="Q37" s="71">
        <v>0</v>
      </c>
      <c r="R37" s="71">
        <v>0</v>
      </c>
      <c r="S37" s="29"/>
      <c r="T37" s="30"/>
      <c r="U37" s="31" t="s">
        <v>30</v>
      </c>
      <c r="V37" s="22">
        <f t="shared" si="3"/>
        <v>0</v>
      </c>
      <c r="W37" s="22">
        <f t="shared" si="4"/>
        <v>0</v>
      </c>
      <c r="X37" s="22">
        <f t="shared" si="5"/>
        <v>0</v>
      </c>
    </row>
    <row r="38" spans="2:24" s="32" customFormat="1" ht="12.75" customHeight="1">
      <c r="B38" s="26"/>
      <c r="C38" s="26"/>
      <c r="D38" s="27" t="s">
        <v>55</v>
      </c>
      <c r="E38" s="50">
        <f t="shared" si="0"/>
        <v>135</v>
      </c>
      <c r="F38" s="65">
        <f t="shared" si="1"/>
        <v>2</v>
      </c>
      <c r="G38" s="66">
        <v>2</v>
      </c>
      <c r="H38" s="66">
        <v>0</v>
      </c>
      <c r="I38" s="65">
        <f t="shared" si="2"/>
        <v>57</v>
      </c>
      <c r="J38" s="67">
        <v>54</v>
      </c>
      <c r="K38" s="68">
        <v>1</v>
      </c>
      <c r="L38" s="69"/>
      <c r="M38" s="70">
        <v>0</v>
      </c>
      <c r="N38" s="71">
        <v>2</v>
      </c>
      <c r="O38" s="71">
        <v>0</v>
      </c>
      <c r="P38" s="71">
        <v>18</v>
      </c>
      <c r="Q38" s="71">
        <v>1</v>
      </c>
      <c r="R38" s="71">
        <v>57</v>
      </c>
      <c r="S38" s="29"/>
      <c r="T38" s="30"/>
      <c r="U38" s="31" t="s">
        <v>55</v>
      </c>
      <c r="V38" s="22">
        <f t="shared" si="3"/>
        <v>0</v>
      </c>
      <c r="W38" s="22">
        <f t="shared" si="4"/>
        <v>0</v>
      </c>
      <c r="X38" s="22">
        <f t="shared" si="5"/>
        <v>0</v>
      </c>
    </row>
    <row r="39" spans="2:24" s="32" customFormat="1" ht="12.75" customHeight="1">
      <c r="B39" s="26"/>
      <c r="C39" s="26"/>
      <c r="D39" s="27" t="s">
        <v>31</v>
      </c>
      <c r="E39" s="50">
        <f t="shared" si="0"/>
        <v>53</v>
      </c>
      <c r="F39" s="65">
        <f t="shared" si="1"/>
        <v>1</v>
      </c>
      <c r="G39" s="66">
        <v>1</v>
      </c>
      <c r="H39" s="66">
        <v>0</v>
      </c>
      <c r="I39" s="65">
        <f t="shared" si="2"/>
        <v>23</v>
      </c>
      <c r="J39" s="67">
        <v>14</v>
      </c>
      <c r="K39" s="68">
        <v>1</v>
      </c>
      <c r="L39" s="69"/>
      <c r="M39" s="70">
        <v>0</v>
      </c>
      <c r="N39" s="71">
        <v>8</v>
      </c>
      <c r="O39" s="71">
        <v>0</v>
      </c>
      <c r="P39" s="71">
        <v>0</v>
      </c>
      <c r="Q39" s="71">
        <v>1</v>
      </c>
      <c r="R39" s="71">
        <v>28</v>
      </c>
      <c r="S39" s="29"/>
      <c r="T39" s="30"/>
      <c r="U39" s="31" t="s">
        <v>31</v>
      </c>
      <c r="V39" s="22">
        <f t="shared" si="3"/>
        <v>0</v>
      </c>
      <c r="W39" s="22">
        <f t="shared" si="4"/>
        <v>0</v>
      </c>
      <c r="X39" s="22">
        <f t="shared" si="5"/>
        <v>0</v>
      </c>
    </row>
    <row r="40" spans="2:24" s="32" customFormat="1" ht="12.75" customHeight="1">
      <c r="B40" s="26"/>
      <c r="C40" s="26"/>
      <c r="D40" s="27" t="s">
        <v>56</v>
      </c>
      <c r="E40" s="50">
        <f t="shared" si="0"/>
        <v>92</v>
      </c>
      <c r="F40" s="65">
        <f t="shared" si="1"/>
        <v>0</v>
      </c>
      <c r="G40" s="66">
        <v>0</v>
      </c>
      <c r="H40" s="66">
        <v>0</v>
      </c>
      <c r="I40" s="65">
        <f t="shared" si="2"/>
        <v>14</v>
      </c>
      <c r="J40" s="67">
        <v>14</v>
      </c>
      <c r="K40" s="68">
        <v>0</v>
      </c>
      <c r="L40" s="69"/>
      <c r="M40" s="70">
        <v>0</v>
      </c>
      <c r="N40" s="71">
        <v>0</v>
      </c>
      <c r="O40" s="71">
        <v>0</v>
      </c>
      <c r="P40" s="71">
        <v>2</v>
      </c>
      <c r="Q40" s="71">
        <v>24</v>
      </c>
      <c r="R40" s="71">
        <v>52</v>
      </c>
      <c r="S40" s="29"/>
      <c r="T40" s="30"/>
      <c r="U40" s="31" t="s">
        <v>56</v>
      </c>
      <c r="V40" s="22">
        <f t="shared" si="3"/>
        <v>0</v>
      </c>
      <c r="W40" s="22">
        <f t="shared" si="4"/>
        <v>0</v>
      </c>
      <c r="X40" s="22">
        <f t="shared" si="5"/>
        <v>0</v>
      </c>
    </row>
    <row r="41" spans="2:24" s="32" customFormat="1" ht="12.75" customHeight="1">
      <c r="B41" s="26"/>
      <c r="C41" s="26"/>
      <c r="D41" s="27" t="s">
        <v>32</v>
      </c>
      <c r="E41" s="50">
        <f t="shared" si="0"/>
        <v>1437</v>
      </c>
      <c r="F41" s="65">
        <f t="shared" si="1"/>
        <v>392</v>
      </c>
      <c r="G41" s="66">
        <v>7</v>
      </c>
      <c r="H41" s="66">
        <v>385</v>
      </c>
      <c r="I41" s="65">
        <f t="shared" si="2"/>
        <v>606</v>
      </c>
      <c r="J41" s="67">
        <v>66</v>
      </c>
      <c r="K41" s="68">
        <v>10</v>
      </c>
      <c r="L41" s="69"/>
      <c r="M41" s="70">
        <v>0</v>
      </c>
      <c r="N41" s="71">
        <v>27</v>
      </c>
      <c r="O41" s="71">
        <v>503</v>
      </c>
      <c r="P41" s="71">
        <v>266</v>
      </c>
      <c r="Q41" s="71">
        <v>2</v>
      </c>
      <c r="R41" s="71">
        <v>171</v>
      </c>
      <c r="S41" s="29"/>
      <c r="T41" s="30"/>
      <c r="U41" s="31" t="s">
        <v>32</v>
      </c>
      <c r="V41" s="22">
        <f t="shared" si="3"/>
        <v>0</v>
      </c>
      <c r="W41" s="22">
        <f t="shared" si="4"/>
        <v>0</v>
      </c>
      <c r="X41" s="22">
        <f t="shared" si="5"/>
        <v>0</v>
      </c>
    </row>
    <row r="42" spans="2:24" s="32" customFormat="1" ht="12.75" customHeight="1">
      <c r="B42" s="26"/>
      <c r="C42" s="26"/>
      <c r="D42" s="27" t="s">
        <v>33</v>
      </c>
      <c r="E42" s="50">
        <f t="shared" si="0"/>
        <v>964</v>
      </c>
      <c r="F42" s="65">
        <f t="shared" si="1"/>
        <v>8</v>
      </c>
      <c r="G42" s="66">
        <v>8</v>
      </c>
      <c r="H42" s="66">
        <v>0</v>
      </c>
      <c r="I42" s="65">
        <f t="shared" si="2"/>
        <v>107</v>
      </c>
      <c r="J42" s="67">
        <v>68</v>
      </c>
      <c r="K42" s="68">
        <v>3</v>
      </c>
      <c r="L42" s="69"/>
      <c r="M42" s="70">
        <v>4</v>
      </c>
      <c r="N42" s="71">
        <v>26</v>
      </c>
      <c r="O42" s="71">
        <v>6</v>
      </c>
      <c r="P42" s="71">
        <v>67</v>
      </c>
      <c r="Q42" s="71">
        <v>115</v>
      </c>
      <c r="R42" s="71">
        <v>667</v>
      </c>
      <c r="S42" s="29"/>
      <c r="T42" s="30"/>
      <c r="U42" s="31" t="s">
        <v>33</v>
      </c>
      <c r="V42" s="22">
        <f t="shared" si="3"/>
        <v>0</v>
      </c>
      <c r="W42" s="22">
        <f t="shared" si="4"/>
        <v>0</v>
      </c>
      <c r="X42" s="22">
        <f t="shared" si="5"/>
        <v>0</v>
      </c>
    </row>
    <row r="43" spans="2:24" s="32" customFormat="1" ht="12.75" customHeight="1">
      <c r="B43" s="26"/>
      <c r="C43" s="26"/>
      <c r="D43" s="27" t="s">
        <v>35</v>
      </c>
      <c r="E43" s="50">
        <f t="shared" si="0"/>
        <v>7181</v>
      </c>
      <c r="F43" s="65">
        <f t="shared" si="1"/>
        <v>46</v>
      </c>
      <c r="G43" s="66">
        <v>45</v>
      </c>
      <c r="H43" s="66">
        <v>1</v>
      </c>
      <c r="I43" s="65">
        <f t="shared" si="2"/>
        <v>2237</v>
      </c>
      <c r="J43" s="67">
        <v>1814</v>
      </c>
      <c r="K43" s="68">
        <v>19</v>
      </c>
      <c r="L43" s="69"/>
      <c r="M43" s="70">
        <v>25</v>
      </c>
      <c r="N43" s="71">
        <v>288</v>
      </c>
      <c r="O43" s="71">
        <v>91</v>
      </c>
      <c r="P43" s="71">
        <v>521</v>
      </c>
      <c r="Q43" s="71">
        <v>133</v>
      </c>
      <c r="R43" s="71">
        <v>4244</v>
      </c>
      <c r="S43" s="29"/>
      <c r="T43" s="30"/>
      <c r="U43" s="31" t="s">
        <v>35</v>
      </c>
      <c r="V43" s="22">
        <f t="shared" si="3"/>
        <v>0</v>
      </c>
      <c r="W43" s="22">
        <f t="shared" si="4"/>
        <v>0</v>
      </c>
      <c r="X43" s="22">
        <f t="shared" si="5"/>
        <v>0</v>
      </c>
    </row>
    <row r="44" spans="2:24" s="32" customFormat="1" ht="12.75" customHeight="1">
      <c r="B44" s="26"/>
      <c r="C44" s="26"/>
      <c r="D44" s="27" t="s">
        <v>57</v>
      </c>
      <c r="E44" s="50">
        <f t="shared" si="0"/>
        <v>289</v>
      </c>
      <c r="F44" s="65">
        <f t="shared" si="1"/>
        <v>3</v>
      </c>
      <c r="G44" s="66">
        <v>3</v>
      </c>
      <c r="H44" s="66">
        <v>0</v>
      </c>
      <c r="I44" s="65">
        <f t="shared" si="2"/>
        <v>25</v>
      </c>
      <c r="J44" s="67">
        <v>8</v>
      </c>
      <c r="K44" s="68">
        <v>3</v>
      </c>
      <c r="L44" s="69"/>
      <c r="M44" s="70">
        <v>2</v>
      </c>
      <c r="N44" s="71">
        <v>6</v>
      </c>
      <c r="O44" s="71">
        <v>6</v>
      </c>
      <c r="P44" s="71">
        <v>46</v>
      </c>
      <c r="Q44" s="71">
        <v>20</v>
      </c>
      <c r="R44" s="71">
        <v>195</v>
      </c>
      <c r="S44" s="29"/>
      <c r="T44" s="30"/>
      <c r="U44" s="31" t="s">
        <v>57</v>
      </c>
      <c r="V44" s="22">
        <f t="shared" si="3"/>
        <v>0</v>
      </c>
      <c r="W44" s="22">
        <f t="shared" si="4"/>
        <v>0</v>
      </c>
      <c r="X44" s="22">
        <f t="shared" si="5"/>
        <v>0</v>
      </c>
    </row>
    <row r="45" spans="2:24" s="32" customFormat="1" ht="12.75" customHeight="1">
      <c r="B45" s="26"/>
      <c r="C45" s="26"/>
      <c r="D45" s="27" t="s">
        <v>28</v>
      </c>
      <c r="E45" s="50">
        <f t="shared" si="0"/>
        <v>10221</v>
      </c>
      <c r="F45" s="65">
        <f t="shared" si="1"/>
        <v>1510</v>
      </c>
      <c r="G45" s="66">
        <v>1186</v>
      </c>
      <c r="H45" s="66">
        <v>324</v>
      </c>
      <c r="I45" s="65">
        <f t="shared" si="2"/>
        <v>4530</v>
      </c>
      <c r="J45" s="67">
        <v>2988</v>
      </c>
      <c r="K45" s="68">
        <v>397</v>
      </c>
      <c r="L45" s="69"/>
      <c r="M45" s="70">
        <v>6</v>
      </c>
      <c r="N45" s="71">
        <v>623</v>
      </c>
      <c r="O45" s="71">
        <v>516</v>
      </c>
      <c r="P45" s="71">
        <v>1360</v>
      </c>
      <c r="Q45" s="71">
        <v>150</v>
      </c>
      <c r="R45" s="71">
        <v>2671</v>
      </c>
      <c r="S45" s="29"/>
      <c r="T45" s="30"/>
      <c r="U45" s="31" t="s">
        <v>28</v>
      </c>
      <c r="V45" s="22">
        <f t="shared" si="3"/>
        <v>0</v>
      </c>
      <c r="W45" s="22">
        <f t="shared" si="4"/>
        <v>0</v>
      </c>
      <c r="X45" s="22">
        <f t="shared" si="5"/>
        <v>0</v>
      </c>
    </row>
    <row r="46" spans="2:24" s="32" customFormat="1" ht="12.75" customHeight="1">
      <c r="B46" s="26"/>
      <c r="C46" s="26"/>
      <c r="D46" s="27" t="s">
        <v>58</v>
      </c>
      <c r="E46" s="50">
        <f t="shared" si="0"/>
        <v>3703</v>
      </c>
      <c r="F46" s="65">
        <f t="shared" si="1"/>
        <v>641</v>
      </c>
      <c r="G46" s="66">
        <v>585</v>
      </c>
      <c r="H46" s="66">
        <v>56</v>
      </c>
      <c r="I46" s="65">
        <f t="shared" si="2"/>
        <v>2470</v>
      </c>
      <c r="J46" s="67">
        <v>1786</v>
      </c>
      <c r="K46" s="68">
        <v>152</v>
      </c>
      <c r="L46" s="69"/>
      <c r="M46" s="70">
        <v>0</v>
      </c>
      <c r="N46" s="71">
        <v>404</v>
      </c>
      <c r="O46" s="71">
        <v>128</v>
      </c>
      <c r="P46" s="71">
        <v>136</v>
      </c>
      <c r="Q46" s="71">
        <v>29</v>
      </c>
      <c r="R46" s="71">
        <v>427</v>
      </c>
      <c r="S46" s="29"/>
      <c r="T46" s="30"/>
      <c r="U46" s="31" t="s">
        <v>58</v>
      </c>
      <c r="V46" s="22">
        <f t="shared" si="3"/>
        <v>0</v>
      </c>
      <c r="W46" s="22">
        <f t="shared" si="4"/>
        <v>0</v>
      </c>
      <c r="X46" s="22">
        <f t="shared" si="5"/>
        <v>0</v>
      </c>
    </row>
    <row r="47" spans="2:24" s="32" customFormat="1" ht="12.75" customHeight="1">
      <c r="B47" s="26"/>
      <c r="C47" s="26"/>
      <c r="D47" s="27" t="s">
        <v>59</v>
      </c>
      <c r="E47" s="50">
        <f t="shared" si="0"/>
        <v>362</v>
      </c>
      <c r="F47" s="65">
        <f t="shared" si="1"/>
        <v>1</v>
      </c>
      <c r="G47" s="66">
        <v>1</v>
      </c>
      <c r="H47" s="66">
        <v>0</v>
      </c>
      <c r="I47" s="65">
        <f t="shared" si="2"/>
        <v>177</v>
      </c>
      <c r="J47" s="67">
        <v>166</v>
      </c>
      <c r="K47" s="68">
        <v>0</v>
      </c>
      <c r="L47" s="69"/>
      <c r="M47" s="70">
        <v>0</v>
      </c>
      <c r="N47" s="71">
        <v>10</v>
      </c>
      <c r="O47" s="71">
        <v>1</v>
      </c>
      <c r="P47" s="71">
        <v>22</v>
      </c>
      <c r="Q47" s="71">
        <v>18</v>
      </c>
      <c r="R47" s="71">
        <v>144</v>
      </c>
      <c r="S47" s="29"/>
      <c r="T47" s="30"/>
      <c r="U47" s="31" t="s">
        <v>59</v>
      </c>
      <c r="V47" s="22">
        <f t="shared" si="3"/>
        <v>0</v>
      </c>
      <c r="W47" s="22">
        <f t="shared" si="4"/>
        <v>0</v>
      </c>
      <c r="X47" s="22">
        <f t="shared" si="5"/>
        <v>0</v>
      </c>
    </row>
    <row r="48" spans="2:24" s="32" customFormat="1" ht="12.75" customHeight="1">
      <c r="B48" s="26"/>
      <c r="C48" s="26"/>
      <c r="D48" s="27" t="s">
        <v>60</v>
      </c>
      <c r="E48" s="50">
        <f t="shared" si="0"/>
        <v>2226</v>
      </c>
      <c r="F48" s="65">
        <f t="shared" si="1"/>
        <v>457</v>
      </c>
      <c r="G48" s="66">
        <v>408</v>
      </c>
      <c r="H48" s="66">
        <v>49</v>
      </c>
      <c r="I48" s="65">
        <f t="shared" si="2"/>
        <v>1291</v>
      </c>
      <c r="J48" s="67">
        <v>869</v>
      </c>
      <c r="K48" s="68">
        <v>122</v>
      </c>
      <c r="L48" s="69"/>
      <c r="M48" s="70">
        <v>0</v>
      </c>
      <c r="N48" s="71">
        <v>221</v>
      </c>
      <c r="O48" s="71">
        <v>79</v>
      </c>
      <c r="P48" s="71">
        <v>236</v>
      </c>
      <c r="Q48" s="71">
        <v>4</v>
      </c>
      <c r="R48" s="71">
        <v>238</v>
      </c>
      <c r="S48" s="29"/>
      <c r="T48" s="30"/>
      <c r="U48" s="31" t="s">
        <v>60</v>
      </c>
      <c r="V48" s="22">
        <f t="shared" si="3"/>
        <v>0</v>
      </c>
      <c r="W48" s="22">
        <f t="shared" si="4"/>
        <v>0</v>
      </c>
      <c r="X48" s="22">
        <f t="shared" si="5"/>
        <v>0</v>
      </c>
    </row>
    <row r="49" spans="2:24" s="32" customFormat="1" ht="12.75" customHeight="1">
      <c r="B49" s="26"/>
      <c r="C49" s="26"/>
      <c r="D49" s="27" t="s">
        <v>61</v>
      </c>
      <c r="E49" s="50">
        <f t="shared" si="0"/>
        <v>3557</v>
      </c>
      <c r="F49" s="65">
        <f t="shared" si="1"/>
        <v>9</v>
      </c>
      <c r="G49" s="66">
        <v>7</v>
      </c>
      <c r="H49" s="66">
        <v>2</v>
      </c>
      <c r="I49" s="65">
        <f t="shared" si="2"/>
        <v>1364</v>
      </c>
      <c r="J49" s="67">
        <v>1165</v>
      </c>
      <c r="K49" s="68">
        <v>10</v>
      </c>
      <c r="L49" s="69"/>
      <c r="M49" s="70">
        <v>2</v>
      </c>
      <c r="N49" s="71">
        <v>82</v>
      </c>
      <c r="O49" s="71">
        <v>105</v>
      </c>
      <c r="P49" s="71">
        <v>758</v>
      </c>
      <c r="Q49" s="71">
        <v>14</v>
      </c>
      <c r="R49" s="71">
        <v>1412</v>
      </c>
      <c r="S49" s="29"/>
      <c r="T49" s="30"/>
      <c r="U49" s="31" t="s">
        <v>61</v>
      </c>
      <c r="V49" s="22">
        <f t="shared" si="3"/>
        <v>0</v>
      </c>
      <c r="W49" s="22">
        <f t="shared" si="4"/>
        <v>0</v>
      </c>
      <c r="X49" s="22">
        <f t="shared" si="5"/>
        <v>0</v>
      </c>
    </row>
    <row r="50" spans="2:24" s="32" customFormat="1" ht="12.75" customHeight="1">
      <c r="B50" s="26"/>
      <c r="C50" s="26"/>
      <c r="D50" s="27" t="s">
        <v>62</v>
      </c>
      <c r="E50" s="50">
        <f t="shared" si="0"/>
        <v>1296</v>
      </c>
      <c r="F50" s="65">
        <f t="shared" si="1"/>
        <v>50</v>
      </c>
      <c r="G50" s="66">
        <v>50</v>
      </c>
      <c r="H50" s="66">
        <v>0</v>
      </c>
      <c r="I50" s="65">
        <f t="shared" si="2"/>
        <v>975</v>
      </c>
      <c r="J50" s="67">
        <v>730</v>
      </c>
      <c r="K50" s="68">
        <v>121</v>
      </c>
      <c r="L50" s="69"/>
      <c r="M50" s="70">
        <v>0</v>
      </c>
      <c r="N50" s="71">
        <v>121</v>
      </c>
      <c r="O50" s="71">
        <v>3</v>
      </c>
      <c r="P50" s="71">
        <v>113</v>
      </c>
      <c r="Q50" s="71">
        <v>2</v>
      </c>
      <c r="R50" s="71">
        <v>156</v>
      </c>
      <c r="S50" s="29"/>
      <c r="T50" s="30"/>
      <c r="U50" s="31" t="s">
        <v>62</v>
      </c>
      <c r="V50" s="22">
        <f t="shared" si="3"/>
        <v>0</v>
      </c>
      <c r="W50" s="22">
        <f t="shared" si="4"/>
        <v>0</v>
      </c>
      <c r="X50" s="22">
        <f t="shared" si="5"/>
        <v>0</v>
      </c>
    </row>
    <row r="51" spans="2:24" s="32" customFormat="1" ht="12.75" customHeight="1">
      <c r="B51" s="26"/>
      <c r="C51" s="26"/>
      <c r="D51" s="27" t="s">
        <v>34</v>
      </c>
      <c r="E51" s="50">
        <f t="shared" si="0"/>
        <v>70851</v>
      </c>
      <c r="F51" s="65">
        <f t="shared" si="1"/>
        <v>149</v>
      </c>
      <c r="G51" s="66">
        <v>132</v>
      </c>
      <c r="H51" s="66">
        <v>17</v>
      </c>
      <c r="I51" s="65">
        <f t="shared" si="2"/>
        <v>9683</v>
      </c>
      <c r="J51" s="67">
        <v>6717</v>
      </c>
      <c r="K51" s="68">
        <v>452</v>
      </c>
      <c r="L51" s="69"/>
      <c r="M51" s="70">
        <v>79</v>
      </c>
      <c r="N51" s="71">
        <v>1827</v>
      </c>
      <c r="O51" s="71">
        <v>608</v>
      </c>
      <c r="P51" s="71">
        <v>3621</v>
      </c>
      <c r="Q51" s="71">
        <v>822</v>
      </c>
      <c r="R51" s="71">
        <v>56576</v>
      </c>
      <c r="S51" s="29"/>
      <c r="T51" s="30"/>
      <c r="U51" s="31" t="s">
        <v>34</v>
      </c>
      <c r="V51" s="22">
        <f t="shared" si="3"/>
        <v>0</v>
      </c>
      <c r="W51" s="22">
        <f t="shared" si="4"/>
        <v>0</v>
      </c>
      <c r="X51" s="22">
        <f t="shared" si="5"/>
        <v>0</v>
      </c>
    </row>
    <row r="52" spans="2:24" s="32" customFormat="1" ht="12.75" customHeight="1">
      <c r="B52" s="26"/>
      <c r="C52" s="26"/>
      <c r="D52" s="27" t="s">
        <v>63</v>
      </c>
      <c r="E52" s="50">
        <f t="shared" si="0"/>
        <v>3030</v>
      </c>
      <c r="F52" s="65">
        <f t="shared" si="1"/>
        <v>5</v>
      </c>
      <c r="G52" s="66">
        <v>4</v>
      </c>
      <c r="H52" s="66">
        <v>1</v>
      </c>
      <c r="I52" s="65">
        <f t="shared" si="2"/>
        <v>468</v>
      </c>
      <c r="J52" s="67">
        <v>364</v>
      </c>
      <c r="K52" s="68">
        <v>9</v>
      </c>
      <c r="L52" s="69"/>
      <c r="M52" s="70">
        <v>3</v>
      </c>
      <c r="N52" s="71">
        <v>66</v>
      </c>
      <c r="O52" s="71">
        <v>26</v>
      </c>
      <c r="P52" s="71">
        <v>150</v>
      </c>
      <c r="Q52" s="71">
        <v>53</v>
      </c>
      <c r="R52" s="71">
        <v>2354</v>
      </c>
      <c r="S52" s="29"/>
      <c r="T52" s="30"/>
      <c r="U52" s="31" t="s">
        <v>63</v>
      </c>
      <c r="V52" s="22">
        <f t="shared" si="3"/>
        <v>0</v>
      </c>
      <c r="W52" s="22">
        <f t="shared" si="4"/>
        <v>0</v>
      </c>
      <c r="X52" s="22">
        <f t="shared" si="5"/>
        <v>0</v>
      </c>
    </row>
    <row r="53" spans="2:24" s="32" customFormat="1" ht="12.75" customHeight="1">
      <c r="B53" s="26"/>
      <c r="C53" s="26"/>
      <c r="D53" s="27" t="s">
        <v>64</v>
      </c>
      <c r="E53" s="50">
        <f t="shared" si="0"/>
        <v>214</v>
      </c>
      <c r="F53" s="65">
        <f t="shared" si="1"/>
        <v>1</v>
      </c>
      <c r="G53" s="66">
        <v>1</v>
      </c>
      <c r="H53" s="66">
        <v>0</v>
      </c>
      <c r="I53" s="65">
        <f t="shared" si="2"/>
        <v>16</v>
      </c>
      <c r="J53" s="67">
        <v>12</v>
      </c>
      <c r="K53" s="68">
        <v>0</v>
      </c>
      <c r="L53" s="69"/>
      <c r="M53" s="70">
        <v>2</v>
      </c>
      <c r="N53" s="71">
        <v>1</v>
      </c>
      <c r="O53" s="71">
        <v>1</v>
      </c>
      <c r="P53" s="71">
        <v>4</v>
      </c>
      <c r="Q53" s="71">
        <v>5</v>
      </c>
      <c r="R53" s="71">
        <v>188</v>
      </c>
      <c r="S53" s="29"/>
      <c r="T53" s="30"/>
      <c r="U53" s="31" t="s">
        <v>64</v>
      </c>
      <c r="V53" s="22">
        <f t="shared" si="3"/>
        <v>0</v>
      </c>
      <c r="W53" s="22">
        <f t="shared" si="4"/>
        <v>0</v>
      </c>
      <c r="X53" s="22">
        <f t="shared" si="5"/>
        <v>0</v>
      </c>
    </row>
    <row r="54" spans="2:24" s="32" customFormat="1" ht="12.75" customHeight="1">
      <c r="B54" s="26"/>
      <c r="C54" s="26"/>
      <c r="D54" s="27" t="s">
        <v>75</v>
      </c>
      <c r="E54" s="50">
        <f t="shared" si="0"/>
        <v>1669</v>
      </c>
      <c r="F54" s="65">
        <f t="shared" si="1"/>
        <v>9</v>
      </c>
      <c r="G54" s="66">
        <v>4</v>
      </c>
      <c r="H54" s="66">
        <v>5</v>
      </c>
      <c r="I54" s="65">
        <f t="shared" si="2"/>
        <v>458</v>
      </c>
      <c r="J54" s="67">
        <v>371</v>
      </c>
      <c r="K54" s="68">
        <v>6</v>
      </c>
      <c r="L54" s="69"/>
      <c r="M54" s="70">
        <v>0</v>
      </c>
      <c r="N54" s="71">
        <v>41</v>
      </c>
      <c r="O54" s="71">
        <v>40</v>
      </c>
      <c r="P54" s="71">
        <v>473</v>
      </c>
      <c r="Q54" s="71">
        <v>41</v>
      </c>
      <c r="R54" s="71">
        <v>688</v>
      </c>
      <c r="S54" s="29"/>
      <c r="T54" s="30"/>
      <c r="U54" s="27" t="s">
        <v>75</v>
      </c>
      <c r="V54" s="22">
        <f t="shared" si="3"/>
        <v>0</v>
      </c>
      <c r="W54" s="22">
        <f t="shared" si="4"/>
        <v>0</v>
      </c>
      <c r="X54" s="22">
        <f t="shared" si="5"/>
        <v>0</v>
      </c>
    </row>
    <row r="55" spans="2:24" s="32" customFormat="1" ht="12.75" customHeight="1" thickBot="1">
      <c r="B55" s="35"/>
      <c r="C55" s="35"/>
      <c r="D55" s="36" t="s">
        <v>36</v>
      </c>
      <c r="E55" s="51">
        <f t="shared" si="0"/>
        <v>17416</v>
      </c>
      <c r="F55" s="73">
        <f t="shared" si="1"/>
        <v>218</v>
      </c>
      <c r="G55" s="74">
        <v>195</v>
      </c>
      <c r="H55" s="74">
        <v>23</v>
      </c>
      <c r="I55" s="73">
        <f t="shared" si="2"/>
        <v>7442</v>
      </c>
      <c r="J55" s="75">
        <v>6016</v>
      </c>
      <c r="K55" s="76">
        <v>123</v>
      </c>
      <c r="L55" s="69"/>
      <c r="M55" s="77">
        <v>46</v>
      </c>
      <c r="N55" s="78">
        <v>953</v>
      </c>
      <c r="O55" s="78">
        <v>304</v>
      </c>
      <c r="P55" s="78">
        <v>1250</v>
      </c>
      <c r="Q55" s="78">
        <v>243</v>
      </c>
      <c r="R55" s="78">
        <v>8263</v>
      </c>
      <c r="S55" s="37"/>
      <c r="T55" s="35"/>
      <c r="U55" s="38" t="s">
        <v>36</v>
      </c>
      <c r="V55" s="22">
        <f t="shared" si="3"/>
        <v>0</v>
      </c>
      <c r="W55" s="22">
        <f t="shared" si="4"/>
        <v>0</v>
      </c>
      <c r="X55" s="22">
        <f t="shared" si="5"/>
        <v>0</v>
      </c>
    </row>
    <row r="56" spans="19:21" ht="12">
      <c r="S56" s="39"/>
      <c r="T56" s="39"/>
      <c r="U56" s="39"/>
    </row>
    <row r="57" spans="4:21" ht="12">
      <c r="D57" s="40" t="s">
        <v>66</v>
      </c>
      <c r="E57" s="41">
        <f>SUM(E7,E24,E28)-E6</f>
        <v>0</v>
      </c>
      <c r="F57" s="41">
        <f aca="true" t="shared" si="6" ref="F57:K57">SUM(F7,F24,F28)-F6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M57" s="41">
        <f aca="true" t="shared" si="7" ref="M57:R57">SUM(M7,M24,M28)-M6</f>
        <v>0</v>
      </c>
      <c r="N57" s="41">
        <f t="shared" si="7"/>
        <v>0</v>
      </c>
      <c r="O57" s="41">
        <f t="shared" si="7"/>
        <v>0</v>
      </c>
      <c r="P57" s="41">
        <f t="shared" si="7"/>
        <v>0</v>
      </c>
      <c r="Q57" s="41">
        <f t="shared" si="7"/>
        <v>0</v>
      </c>
      <c r="R57" s="41">
        <f t="shared" si="7"/>
        <v>0</v>
      </c>
      <c r="S57" s="39"/>
      <c r="T57" s="39"/>
      <c r="U57" s="39"/>
    </row>
    <row r="58" spans="4:21" ht="12">
      <c r="D58" s="40" t="s">
        <v>67</v>
      </c>
      <c r="E58" s="41">
        <f>SUM(E8:E23)-E7</f>
        <v>0</v>
      </c>
      <c r="F58" s="41">
        <f aca="true" t="shared" si="8" ref="F58:K58">SUM(F8:F23)-F7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M58" s="41">
        <f aca="true" t="shared" si="9" ref="M58:R58">SUM(M8:M23)-M7</f>
        <v>0</v>
      </c>
      <c r="N58" s="41">
        <f t="shared" si="9"/>
        <v>0</v>
      </c>
      <c r="O58" s="41">
        <f t="shared" si="9"/>
        <v>0</v>
      </c>
      <c r="P58" s="41">
        <f t="shared" si="9"/>
        <v>0</v>
      </c>
      <c r="Q58" s="41">
        <f t="shared" si="9"/>
        <v>0</v>
      </c>
      <c r="R58" s="41">
        <f t="shared" si="9"/>
        <v>0</v>
      </c>
      <c r="S58" s="42"/>
      <c r="T58" s="42"/>
      <c r="U58" s="42"/>
    </row>
    <row r="59" spans="4:21" ht="12">
      <c r="D59" s="40" t="s">
        <v>68</v>
      </c>
      <c r="E59" s="41">
        <f>SUM(E25:E27)-E24</f>
        <v>0</v>
      </c>
      <c r="F59" s="41">
        <f aca="true" t="shared" si="10" ref="F59:K59">SUM(F25:F27)-F24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M59" s="41">
        <f aca="true" t="shared" si="11" ref="M59:R59">SUM(M25:M27)-M24</f>
        <v>0</v>
      </c>
      <c r="N59" s="41">
        <f t="shared" si="11"/>
        <v>0</v>
      </c>
      <c r="O59" s="41">
        <f t="shared" si="11"/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2"/>
      <c r="T59" s="42"/>
      <c r="U59" s="42"/>
    </row>
    <row r="60" spans="4:21" ht="12">
      <c r="D60" s="43" t="s">
        <v>69</v>
      </c>
      <c r="E60" s="41">
        <f>SUM(E29:E55)-E28</f>
        <v>0</v>
      </c>
      <c r="F60" s="41">
        <f aca="true" t="shared" si="12" ref="F60:K60">SUM(F29:F55)-F28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M60" s="41">
        <f aca="true" t="shared" si="13" ref="M60:R60">SUM(M29:M55)-M28</f>
        <v>0</v>
      </c>
      <c r="N60" s="41">
        <f t="shared" si="13"/>
        <v>0</v>
      </c>
      <c r="O60" s="41">
        <f t="shared" si="13"/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2"/>
      <c r="T60" s="42"/>
      <c r="U60" s="42"/>
    </row>
    <row r="61" spans="19:21" ht="12">
      <c r="S61" s="42"/>
      <c r="T61" s="42"/>
      <c r="U61" s="42"/>
    </row>
    <row r="62" spans="6:21" ht="12">
      <c r="F62" s="2"/>
      <c r="G62" s="62"/>
      <c r="H62" s="62"/>
      <c r="I62" s="2"/>
      <c r="J62" s="63"/>
      <c r="K62" s="63"/>
      <c r="M62" s="64"/>
      <c r="N62" s="64"/>
      <c r="O62" s="64"/>
      <c r="P62" s="64"/>
      <c r="Q62" s="64"/>
      <c r="R62" s="64"/>
      <c r="U62" s="44"/>
    </row>
    <row r="63" ht="12">
      <c r="U63" s="44"/>
    </row>
    <row r="64" ht="12">
      <c r="U64" s="44"/>
    </row>
    <row r="65" ht="12">
      <c r="U65" s="44"/>
    </row>
    <row r="66" spans="2:21" ht="12"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U66" s="44"/>
    </row>
    <row r="67" spans="2:21" ht="12"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U67" s="44"/>
    </row>
    <row r="68" spans="2:21" ht="12"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U68" s="44"/>
    </row>
    <row r="69" spans="2:21" ht="12"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U69" s="44"/>
    </row>
  </sheetData>
  <sheetProtection/>
  <mergeCells count="19">
    <mergeCell ref="C24:D24"/>
    <mergeCell ref="E2:J2"/>
    <mergeCell ref="N2:R2"/>
    <mergeCell ref="M4:O4"/>
    <mergeCell ref="S6:U6"/>
    <mergeCell ref="T7:U7"/>
    <mergeCell ref="S4:U5"/>
    <mergeCell ref="E4:E5"/>
    <mergeCell ref="I4:K4"/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2022-07-28T05:53:01Z</dcterms:created>
  <dcterms:modified xsi:type="dcterms:W3CDTF">2022-07-28T05:53:01Z</dcterms:modified>
  <cp:category/>
  <cp:version/>
  <cp:contentType/>
  <cp:contentStatus/>
</cp:coreProperties>
</file>