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4" sheetId="1" r:id="rId1"/>
  </sheets>
  <definedNames>
    <definedName name="_xlnm.Print_Area" localSheetId="0">'34'!$B$2:$K$55,'34'!$M$2:$U$55</definedName>
  </definedNames>
  <calcPr fullCalcOnLoad="1"/>
</workbook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<sst xmlns="http://schemas.openxmlformats.org/spreadsheetml/2006/main" count="131" uniqueCount="78">
  <si>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</si>
  <si>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</si>
  <si>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</si>
  <si>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</si>
  <si>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</si>
  <si>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</si>
  <si>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</si>
  <si>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</si>
  <si>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</si>
  <si>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</si>
  <si>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</si>
  <si>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</si>
  <si>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</si>
  <si>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</si>
  <si>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</si>
  <si>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</si>
  <si>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</si>
  <si>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</si>
  <si>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</si>
  <si>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</si>
  <si>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</si>
  <si>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</si>
  <si>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</si>
  <si>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</si>
  <si>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</si>
  <si>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</si>
  <si>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</si>
  <si>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</si>
  <si>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</si>
  <si>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</si>
  <si>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</si>
  <si>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</si>
  <si>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</si>
  <si>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</si>
  <si>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</si>
  <si>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</si>
  <si>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</si>
  <si>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交通手段
　　　　　　　　手口</t>
  </si>
  <si>
    <t>逃走時の交通手段別   検挙件数</t>
  </si>
  <si>
    <t xml:space="preserve">            交通手段
手口</t>
  </si>
  <si>
    <t>自転車</t>
  </si>
  <si>
    <t>計</t>
  </si>
  <si>
    <t>自動車</t>
  </si>
  <si>
    <t>盗難車以外の</t>
  </si>
  <si>
    <t>自己所有の
自動車</t>
  </si>
  <si>
    <t>自動車・オートバイ</t>
  </si>
  <si>
    <t xml:space="preserve"> タクシー・
ハイヤー</t>
  </si>
  <si>
    <t xml:space="preserve"> その他の
自動車</t>
  </si>
  <si>
    <t>総数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</si>
  <si>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</si>
  <si>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</si>
  <si>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</si>
  <si>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</si>
  <si>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</si>
  <si>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</si>
  <si>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</si>
  <si>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</si>
  <si>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</si>
  <si>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</si>
  <si>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</si>
  <si>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</si>
  <si>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</si>
  <si>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</si>
  <si>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</si>
  <si>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</si>
  <si>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34　窃盗  手口別   主たる被疑者の</t>
  </si>
  <si>
    <t>総数</t>
  </si>
  <si>
    <t>侵入盗</t>
  </si>
  <si>
    <t>乗物盗</t>
  </si>
  <si>
    <t>非侵入盗</t>
  </si>
  <si>
    <t>確認用</t>
  </si>
  <si>
    <t>盗難</t>
  </si>
  <si>
    <t>盗難以外</t>
  </si>
  <si>
    <t>その他(公共交通機関等)</t>
  </si>
  <si>
    <t>徒歩・該当なし</t>
  </si>
  <si>
    <t>さい銭ねらい</t>
  </si>
  <si>
    <t>検挙260</t>
  </si>
  <si>
    <t>検挙261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</si>
</sst>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9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 applyProtection="1" quotePrefix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18" xfId="146" applyNumberFormat="1" applyFont="1" applyBorder="1" applyAlignment="1">
      <alignment horizontal="right" vertical="center" wrapText="1"/>
    </xf>
    <xf numFmtId="176" fontId="7" fillId="0" borderId="18" xfId="147" applyNumberFormat="1" applyFont="1" applyBorder="1" applyAlignment="1">
      <alignment horizontal="right" vertical="center" wrapText="1"/>
    </xf>
    <xf numFmtId="176" fontId="7" fillId="0" borderId="21" xfId="147" applyNumberFormat="1" applyFont="1" applyBorder="1" applyAlignment="1">
      <alignment horizontal="right" vertical="center" wrapText="1"/>
    </xf>
    <xf numFmtId="176" fontId="7" fillId="0" borderId="19" xfId="146" applyNumberFormat="1" applyFont="1" applyBorder="1" applyAlignment="1">
      <alignment horizontal="right" vertical="center" wrapText="1"/>
    </xf>
    <xf numFmtId="176" fontId="7" fillId="0" borderId="19" xfId="147" applyNumberFormat="1" applyFont="1" applyBorder="1" applyAlignment="1">
      <alignment horizontal="right" vertical="center" wrapText="1"/>
    </xf>
    <xf numFmtId="176" fontId="7" fillId="0" borderId="14" xfId="147" applyNumberFormat="1" applyFont="1" applyBorder="1" applyAlignment="1">
      <alignment horizontal="right" vertical="center" wrapText="1"/>
    </xf>
    <xf numFmtId="176" fontId="0" fillId="0" borderId="19" xfId="146" applyNumberFormat="1" applyFont="1" applyBorder="1" applyAlignment="1">
      <alignment horizontal="right" vertical="center" wrapText="1"/>
    </xf>
    <xf numFmtId="176" fontId="0" fillId="0" borderId="19" xfId="147" applyNumberFormat="1" applyFont="1" applyBorder="1" applyAlignment="1">
      <alignment horizontal="right" vertical="center" wrapText="1"/>
    </xf>
    <xf numFmtId="176" fontId="0" fillId="0" borderId="14" xfId="147" applyNumberFormat="1" applyFont="1" applyBorder="1" applyAlignment="1">
      <alignment horizontal="right" vertical="center" wrapText="1"/>
    </xf>
    <xf numFmtId="176" fontId="0" fillId="0" borderId="20" xfId="146" applyNumberFormat="1" applyFont="1" applyBorder="1" applyAlignment="1">
      <alignment horizontal="right" vertical="center" wrapText="1"/>
    </xf>
    <xf numFmtId="176" fontId="0" fillId="0" borderId="20" xfId="147" applyNumberFormat="1" applyFont="1" applyBorder="1" applyAlignment="1">
      <alignment horizontal="right" vertical="center" wrapText="1"/>
    </xf>
    <xf numFmtId="176" fontId="0" fillId="0" borderId="17" xfId="147" applyNumberFormat="1" applyFont="1" applyBorder="1" applyAlignment="1">
      <alignment horizontal="right" vertical="center" wrapText="1"/>
    </xf>
    <xf numFmtId="176" fontId="7" fillId="0" borderId="22" xfId="148" applyNumberFormat="1" applyFont="1" applyBorder="1" applyAlignment="1">
      <alignment horizontal="right" vertical="center" wrapText="1"/>
    </xf>
    <xf numFmtId="176" fontId="7" fillId="0" borderId="23" xfId="148" applyNumberFormat="1" applyFont="1" applyBorder="1" applyAlignment="1">
      <alignment horizontal="right" vertical="center" wrapText="1"/>
    </xf>
    <xf numFmtId="176" fontId="0" fillId="0" borderId="23" xfId="148" applyNumberFormat="1" applyFont="1" applyBorder="1" applyAlignment="1">
      <alignment horizontal="right" vertical="center" wrapText="1"/>
    </xf>
    <xf numFmtId="176" fontId="0" fillId="0" borderId="16" xfId="148" applyNumberFormat="1" applyFont="1" applyBorder="1" applyAlignment="1">
      <alignment horizontal="right" vertical="center" wrapText="1"/>
    </xf>
    <xf numFmtId="176" fontId="7" fillId="0" borderId="18" xfId="148" applyNumberFormat="1" applyFont="1" applyBorder="1" applyAlignment="1">
      <alignment horizontal="right" vertical="center" wrapText="1"/>
    </xf>
    <xf numFmtId="176" fontId="7" fillId="0" borderId="19" xfId="148" applyNumberFormat="1" applyFont="1" applyBorder="1" applyAlignment="1">
      <alignment horizontal="right" vertical="center" wrapText="1"/>
    </xf>
    <xf numFmtId="176" fontId="0" fillId="0" borderId="19" xfId="148" applyNumberFormat="1" applyFont="1" applyBorder="1" applyAlignment="1">
      <alignment horizontal="right" vertical="center" wrapText="1"/>
    </xf>
    <xf numFmtId="176" fontId="0" fillId="0" borderId="20" xfId="148" applyNumberFormat="1" applyFont="1" applyBorder="1" applyAlignment="1">
      <alignment horizontal="right" vertical="center" wrapText="1"/>
    </xf>
    <xf numFmtId="176" fontId="0" fillId="0" borderId="0" xfId="146" applyNumberFormat="1" applyFont="1" applyBorder="1" applyAlignment="1">
      <alignment horizontal="right" vertical="center" wrapText="1"/>
    </xf>
    <xf numFmtId="176" fontId="0" fillId="0" borderId="0" xfId="147" applyNumberFormat="1" applyFont="1" applyBorder="1" applyAlignment="1">
      <alignment horizontal="right" vertical="center" wrapText="1"/>
    </xf>
    <xf numFmtId="176" fontId="0" fillId="0" borderId="0" xfId="148" applyNumberFormat="1" applyFont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38" fontId="0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11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38" fontId="0" fillId="0" borderId="28" xfId="0" applyNumberFormat="1" applyFont="1" applyFill="1" applyBorder="1" applyAlignment="1" applyProtection="1">
      <alignment horizontal="distributed" vertical="center" wrapText="1"/>
      <protection/>
    </xf>
    <xf numFmtId="38" fontId="0" fillId="0" borderId="29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distributed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>
      <alignment horizontal="distributed" vertical="center" wrapText="1"/>
    </xf>
    <xf numFmtId="38" fontId="0" fillId="0" borderId="30" xfId="0" applyNumberFormat="1" applyFont="1" applyFill="1" applyBorder="1" applyAlignment="1">
      <alignment horizontal="distributed" vertical="center" wrapText="1"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</cellXfs>
  <cellStyles count="17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桁区切り 3" xfId="147"/>
    <cellStyle name="桁区切り 4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入力" xfId="179"/>
    <cellStyle name="入力 2" xfId="180"/>
    <cellStyle name="入力 3" xfId="181"/>
    <cellStyle name="入力 4" xfId="182"/>
    <cellStyle name="標準 2" xfId="183"/>
    <cellStyle name="標準 3" xfId="184"/>
    <cellStyle name="標準 4" xfId="185"/>
    <cellStyle name="良い" xfId="186"/>
    <cellStyle name="良い 2" xfId="187"/>
    <cellStyle name="良い 3" xfId="188"/>
    <cellStyle name="良い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04825"/>
          <a:ext cx="1562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11" width="11.625" style="1" customWidth="1"/>
    <col min="12" max="12" width="4.625" style="2" customWidth="1"/>
    <col min="13" max="18" width="11.625" style="1" customWidth="1"/>
    <col min="19" max="20" width="2.625" style="3" customWidth="1"/>
    <col min="21" max="21" width="15.375" style="3" customWidth="1"/>
    <col min="22" max="22" width="9.125" style="1" customWidth="1"/>
    <col min="23" max="23" width="6.625" style="1" customWidth="1"/>
    <col min="24" max="16384" width="9.125" style="1" customWidth="1"/>
  </cols>
  <sheetData>
    <row r="1" spans="2:13" ht="12">
      <c r="B1" s="48" t="s">
        <v>76</v>
      </c>
      <c r="M1" s="48" t="s">
        <v>77</v>
      </c>
    </row>
    <row r="2" spans="2:21" s="6" customFormat="1" ht="14.25">
      <c r="B2" s="4"/>
      <c r="C2" s="4"/>
      <c r="D2" s="4"/>
      <c r="E2" s="90" t="s">
        <v>65</v>
      </c>
      <c r="F2" s="90"/>
      <c r="G2" s="90"/>
      <c r="H2" s="90"/>
      <c r="I2" s="90"/>
      <c r="J2" s="90"/>
      <c r="K2" s="4"/>
      <c r="L2" s="5"/>
      <c r="M2" s="4"/>
      <c r="N2" s="90" t="s">
        <v>38</v>
      </c>
      <c r="O2" s="90"/>
      <c r="P2" s="90"/>
      <c r="Q2" s="90"/>
      <c r="R2" s="90"/>
      <c r="S2" s="4"/>
      <c r="T2" s="4"/>
      <c r="U2" s="4"/>
    </row>
    <row r="3" spans="2:21" s="11" customFormat="1" ht="12" thickBot="1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3.5" customHeight="1">
      <c r="B4" s="80" t="s">
        <v>39</v>
      </c>
      <c r="C4" s="81"/>
      <c r="D4" s="82"/>
      <c r="E4" s="99" t="s">
        <v>48</v>
      </c>
      <c r="F4" s="86" t="s">
        <v>1</v>
      </c>
      <c r="G4" s="87"/>
      <c r="H4" s="88"/>
      <c r="I4" s="86" t="s">
        <v>43</v>
      </c>
      <c r="J4" s="87"/>
      <c r="K4" s="87"/>
      <c r="L4" s="12"/>
      <c r="M4" s="91" t="s">
        <v>45</v>
      </c>
      <c r="N4" s="91"/>
      <c r="O4" s="92"/>
      <c r="P4" s="89" t="s">
        <v>40</v>
      </c>
      <c r="Q4" s="78" t="s">
        <v>73</v>
      </c>
      <c r="R4" s="78" t="s">
        <v>74</v>
      </c>
      <c r="S4" s="95" t="s">
        <v>37</v>
      </c>
      <c r="T4" s="96"/>
      <c r="U4" s="96"/>
      <c r="V4" s="13" t="s">
        <v>70</v>
      </c>
      <c r="W4" s="13"/>
      <c r="X4" s="13"/>
    </row>
    <row r="5" spans="2:24" s="14" customFormat="1" ht="36">
      <c r="B5" s="83"/>
      <c r="C5" s="84"/>
      <c r="D5" s="85"/>
      <c r="E5" s="100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79"/>
      <c r="Q5" s="79"/>
      <c r="R5" s="79"/>
      <c r="S5" s="97"/>
      <c r="T5" s="98"/>
      <c r="U5" s="98"/>
      <c r="V5" s="13" t="s">
        <v>66</v>
      </c>
      <c r="W5" s="13" t="s">
        <v>71</v>
      </c>
      <c r="X5" s="13" t="s">
        <v>72</v>
      </c>
    </row>
    <row r="6" spans="2:24" s="23" customFormat="1" ht="15" customHeight="1">
      <c r="B6" s="75" t="s">
        <v>4</v>
      </c>
      <c r="C6" s="75"/>
      <c r="D6" s="76"/>
      <c r="E6" s="49">
        <f>SUM(G6:H6,J6:K6,M6:R6)</f>
        <v>196137</v>
      </c>
      <c r="F6" s="49">
        <f>SUM(G6:H6)</f>
        <v>12645</v>
      </c>
      <c r="G6" s="52">
        <v>10357</v>
      </c>
      <c r="H6" s="52">
        <v>2288</v>
      </c>
      <c r="I6" s="49">
        <f>SUM(J6:K6,M6:O6)</f>
        <v>55682</v>
      </c>
      <c r="J6" s="53">
        <v>38645</v>
      </c>
      <c r="K6" s="54">
        <v>3258</v>
      </c>
      <c r="L6" s="21"/>
      <c r="M6" s="64">
        <v>497</v>
      </c>
      <c r="N6" s="68">
        <v>8531</v>
      </c>
      <c r="O6" s="68">
        <v>4751</v>
      </c>
      <c r="P6" s="68">
        <v>22921</v>
      </c>
      <c r="Q6" s="68">
        <v>4615</v>
      </c>
      <c r="R6" s="68">
        <v>100274</v>
      </c>
      <c r="S6" s="93" t="s">
        <v>4</v>
      </c>
      <c r="T6" s="94"/>
      <c r="U6" s="94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>
      <c r="B7" s="24"/>
      <c r="C7" s="75" t="s">
        <v>5</v>
      </c>
      <c r="D7" s="76"/>
      <c r="E7" s="50">
        <f aca="true" t="shared" si="0" ref="E7:E55">SUM(G7:H7,J7:K7,M7:R7)</f>
        <v>40817</v>
      </c>
      <c r="F7" s="50">
        <f aca="true" t="shared" si="1" ref="F7:F55">SUM(G7:H7)</f>
        <v>1796</v>
      </c>
      <c r="G7" s="55">
        <v>1697</v>
      </c>
      <c r="H7" s="55">
        <v>99</v>
      </c>
      <c r="I7" s="50">
        <f aca="true" t="shared" si="2" ref="I7:I55">SUM(J7:K7,M7:O7)</f>
        <v>18940</v>
      </c>
      <c r="J7" s="56">
        <v>13479</v>
      </c>
      <c r="K7" s="57">
        <v>1137</v>
      </c>
      <c r="L7" s="21"/>
      <c r="M7" s="65">
        <v>219</v>
      </c>
      <c r="N7" s="69">
        <v>2869</v>
      </c>
      <c r="O7" s="69">
        <v>1236</v>
      </c>
      <c r="P7" s="69">
        <v>3945</v>
      </c>
      <c r="Q7" s="69">
        <v>1985</v>
      </c>
      <c r="R7" s="69">
        <v>14151</v>
      </c>
      <c r="S7" s="25"/>
      <c r="T7" s="77" t="s">
        <v>5</v>
      </c>
      <c r="U7" s="77"/>
      <c r="V7" s="22">
        <f aca="true" t="shared" si="3" ref="V7:V55">SUM(F7,I7,P7:R7)-E7</f>
        <v>0</v>
      </c>
      <c r="W7" s="22">
        <f aca="true" t="shared" si="4" ref="W7:W55">SUM(G7:H7)-F7</f>
        <v>0</v>
      </c>
      <c r="X7" s="22">
        <f aca="true" t="shared" si="5" ref="X7:X55">SUM(J7:K7,M7:O7)-I7</f>
        <v>0</v>
      </c>
    </row>
    <row r="8" spans="2:24" s="32" customFormat="1" ht="12.75" customHeight="1">
      <c r="B8" s="26"/>
      <c r="C8" s="26"/>
      <c r="D8" s="27" t="s">
        <v>49</v>
      </c>
      <c r="E8" s="50">
        <f t="shared" si="0"/>
        <v>13499</v>
      </c>
      <c r="F8" s="50">
        <f t="shared" si="1"/>
        <v>241</v>
      </c>
      <c r="G8" s="58">
        <v>196</v>
      </c>
      <c r="H8" s="58">
        <v>45</v>
      </c>
      <c r="I8" s="50">
        <f t="shared" si="2"/>
        <v>6444</v>
      </c>
      <c r="J8" s="59">
        <v>4573</v>
      </c>
      <c r="K8" s="60">
        <v>416</v>
      </c>
      <c r="L8" s="28"/>
      <c r="M8" s="66">
        <v>25</v>
      </c>
      <c r="N8" s="70">
        <v>922</v>
      </c>
      <c r="O8" s="70">
        <v>508</v>
      </c>
      <c r="P8" s="70">
        <v>1262</v>
      </c>
      <c r="Q8" s="70">
        <v>726</v>
      </c>
      <c r="R8" s="70">
        <v>4826</v>
      </c>
      <c r="S8" s="29"/>
      <c r="T8" s="30"/>
      <c r="U8" s="31" t="s">
        <v>49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75" customHeight="1">
      <c r="B9" s="26"/>
      <c r="C9" s="26"/>
      <c r="D9" s="27" t="s">
        <v>50</v>
      </c>
      <c r="E9" s="50">
        <f t="shared" si="0"/>
        <v>6197</v>
      </c>
      <c r="F9" s="50">
        <f t="shared" si="1"/>
        <v>390</v>
      </c>
      <c r="G9" s="58">
        <v>386</v>
      </c>
      <c r="H9" s="58">
        <v>4</v>
      </c>
      <c r="I9" s="50">
        <f t="shared" si="2"/>
        <v>2810</v>
      </c>
      <c r="J9" s="59">
        <v>2000</v>
      </c>
      <c r="K9" s="60">
        <v>69</v>
      </c>
      <c r="L9" s="28"/>
      <c r="M9" s="66">
        <v>49</v>
      </c>
      <c r="N9" s="70">
        <v>510</v>
      </c>
      <c r="O9" s="70">
        <v>182</v>
      </c>
      <c r="P9" s="70">
        <v>436</v>
      </c>
      <c r="Q9" s="70">
        <v>277</v>
      </c>
      <c r="R9" s="70">
        <v>2284</v>
      </c>
      <c r="S9" s="29"/>
      <c r="T9" s="30"/>
      <c r="U9" s="31" t="s">
        <v>50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75" customHeight="1">
      <c r="B10" s="26"/>
      <c r="C10" s="26"/>
      <c r="D10" s="27" t="s">
        <v>6</v>
      </c>
      <c r="E10" s="50">
        <f t="shared" si="0"/>
        <v>924</v>
      </c>
      <c r="F10" s="50">
        <f t="shared" si="1"/>
        <v>7</v>
      </c>
      <c r="G10" s="58">
        <v>4</v>
      </c>
      <c r="H10" s="58">
        <v>3</v>
      </c>
      <c r="I10" s="50">
        <f t="shared" si="2"/>
        <v>356</v>
      </c>
      <c r="J10" s="59">
        <v>276</v>
      </c>
      <c r="K10" s="60">
        <v>17</v>
      </c>
      <c r="L10" s="28"/>
      <c r="M10" s="66">
        <v>2</v>
      </c>
      <c r="N10" s="70">
        <v>43</v>
      </c>
      <c r="O10" s="70">
        <v>18</v>
      </c>
      <c r="P10" s="70">
        <v>124</v>
      </c>
      <c r="Q10" s="70">
        <v>26</v>
      </c>
      <c r="R10" s="70">
        <v>411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75" customHeight="1">
      <c r="B11" s="26"/>
      <c r="C11" s="26"/>
      <c r="D11" s="27" t="s">
        <v>51</v>
      </c>
      <c r="E11" s="50">
        <f t="shared" si="0"/>
        <v>4</v>
      </c>
      <c r="F11" s="50">
        <f t="shared" si="1"/>
        <v>0</v>
      </c>
      <c r="G11" s="58">
        <v>0</v>
      </c>
      <c r="H11" s="58">
        <v>0</v>
      </c>
      <c r="I11" s="50">
        <f t="shared" si="2"/>
        <v>2</v>
      </c>
      <c r="J11" s="59">
        <v>2</v>
      </c>
      <c r="K11" s="60">
        <v>0</v>
      </c>
      <c r="L11" s="28"/>
      <c r="M11" s="66">
        <v>0</v>
      </c>
      <c r="N11" s="70">
        <v>0</v>
      </c>
      <c r="O11" s="70">
        <v>0</v>
      </c>
      <c r="P11" s="70">
        <v>0</v>
      </c>
      <c r="Q11" s="70">
        <v>0</v>
      </c>
      <c r="R11" s="70">
        <v>2</v>
      </c>
      <c r="S11" s="29"/>
      <c r="T11" s="30"/>
      <c r="U11" s="31" t="s">
        <v>51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75" customHeight="1">
      <c r="B12" s="26"/>
      <c r="C12" s="26"/>
      <c r="D12" s="27" t="s">
        <v>7</v>
      </c>
      <c r="E12" s="50">
        <f t="shared" si="0"/>
        <v>930</v>
      </c>
      <c r="F12" s="50">
        <f t="shared" si="1"/>
        <v>166</v>
      </c>
      <c r="G12" s="58">
        <v>166</v>
      </c>
      <c r="H12" s="58">
        <v>0</v>
      </c>
      <c r="I12" s="50">
        <f t="shared" si="2"/>
        <v>502</v>
      </c>
      <c r="J12" s="59">
        <v>341</v>
      </c>
      <c r="K12" s="60">
        <v>45</v>
      </c>
      <c r="L12" s="28"/>
      <c r="M12" s="66">
        <v>3</v>
      </c>
      <c r="N12" s="70">
        <v>100</v>
      </c>
      <c r="O12" s="70">
        <v>13</v>
      </c>
      <c r="P12" s="70">
        <v>47</v>
      </c>
      <c r="Q12" s="70">
        <v>15</v>
      </c>
      <c r="R12" s="70">
        <v>200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75" customHeight="1">
      <c r="B13" s="26"/>
      <c r="C13" s="26"/>
      <c r="D13" s="27" t="s">
        <v>52</v>
      </c>
      <c r="E13" s="50">
        <f t="shared" si="0"/>
        <v>222</v>
      </c>
      <c r="F13" s="50">
        <f t="shared" si="1"/>
        <v>0</v>
      </c>
      <c r="G13" s="58">
        <v>0</v>
      </c>
      <c r="H13" s="58">
        <v>0</v>
      </c>
      <c r="I13" s="50">
        <f t="shared" si="2"/>
        <v>85</v>
      </c>
      <c r="J13" s="59">
        <v>37</v>
      </c>
      <c r="K13" s="60">
        <v>9</v>
      </c>
      <c r="L13" s="28"/>
      <c r="M13" s="66">
        <v>2</v>
      </c>
      <c r="N13" s="70">
        <v>36</v>
      </c>
      <c r="O13" s="70">
        <v>1</v>
      </c>
      <c r="P13" s="70">
        <v>3</v>
      </c>
      <c r="Q13" s="70">
        <v>59</v>
      </c>
      <c r="R13" s="70">
        <v>75</v>
      </c>
      <c r="S13" s="29"/>
      <c r="T13" s="30"/>
      <c r="U13" s="31" t="s">
        <v>52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75" customHeight="1">
      <c r="B14" s="26"/>
      <c r="C14" s="26"/>
      <c r="D14" s="33" t="s">
        <v>8</v>
      </c>
      <c r="E14" s="50">
        <f t="shared" si="0"/>
        <v>136</v>
      </c>
      <c r="F14" s="50">
        <f t="shared" si="1"/>
        <v>2</v>
      </c>
      <c r="G14" s="58">
        <v>2</v>
      </c>
      <c r="H14" s="58">
        <v>0</v>
      </c>
      <c r="I14" s="50">
        <f t="shared" si="2"/>
        <v>32</v>
      </c>
      <c r="J14" s="59">
        <v>27</v>
      </c>
      <c r="K14" s="60">
        <v>1</v>
      </c>
      <c r="L14" s="28"/>
      <c r="M14" s="66">
        <v>1</v>
      </c>
      <c r="N14" s="70">
        <v>2</v>
      </c>
      <c r="O14" s="70">
        <v>1</v>
      </c>
      <c r="P14" s="70">
        <v>59</v>
      </c>
      <c r="Q14" s="70">
        <v>2</v>
      </c>
      <c r="R14" s="70">
        <v>41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75" customHeight="1">
      <c r="B15" s="26"/>
      <c r="C15" s="26"/>
      <c r="D15" s="27" t="s">
        <v>9</v>
      </c>
      <c r="E15" s="50">
        <f t="shared" si="0"/>
        <v>611</v>
      </c>
      <c r="F15" s="50">
        <f t="shared" si="1"/>
        <v>2</v>
      </c>
      <c r="G15" s="58">
        <v>2</v>
      </c>
      <c r="H15" s="58">
        <v>0</v>
      </c>
      <c r="I15" s="50">
        <f t="shared" si="2"/>
        <v>213</v>
      </c>
      <c r="J15" s="59">
        <v>173</v>
      </c>
      <c r="K15" s="60">
        <v>8</v>
      </c>
      <c r="L15" s="28"/>
      <c r="M15" s="66">
        <v>0</v>
      </c>
      <c r="N15" s="70">
        <v>12</v>
      </c>
      <c r="O15" s="70">
        <v>20</v>
      </c>
      <c r="P15" s="70">
        <v>82</v>
      </c>
      <c r="Q15" s="70">
        <v>40</v>
      </c>
      <c r="R15" s="70">
        <v>274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75" customHeight="1">
      <c r="B16" s="26"/>
      <c r="C16" s="26"/>
      <c r="D16" s="27" t="s">
        <v>10</v>
      </c>
      <c r="E16" s="50">
        <f t="shared" si="0"/>
        <v>508</v>
      </c>
      <c r="F16" s="50">
        <f t="shared" si="1"/>
        <v>10</v>
      </c>
      <c r="G16" s="58">
        <v>10</v>
      </c>
      <c r="H16" s="58">
        <v>0</v>
      </c>
      <c r="I16" s="50">
        <f t="shared" si="2"/>
        <v>139</v>
      </c>
      <c r="J16" s="59">
        <v>72</v>
      </c>
      <c r="K16" s="60">
        <v>4</v>
      </c>
      <c r="L16" s="28"/>
      <c r="M16" s="66">
        <v>3</v>
      </c>
      <c r="N16" s="70">
        <v>46</v>
      </c>
      <c r="O16" s="70">
        <v>14</v>
      </c>
      <c r="P16" s="70">
        <v>197</v>
      </c>
      <c r="Q16" s="70">
        <v>26</v>
      </c>
      <c r="R16" s="70">
        <v>136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75" customHeight="1">
      <c r="B17" s="26"/>
      <c r="C17" s="26"/>
      <c r="D17" s="27" t="s">
        <v>11</v>
      </c>
      <c r="E17" s="50">
        <f t="shared" si="0"/>
        <v>132</v>
      </c>
      <c r="F17" s="50">
        <f t="shared" si="1"/>
        <v>10</v>
      </c>
      <c r="G17" s="58">
        <v>10</v>
      </c>
      <c r="H17" s="58">
        <v>0</v>
      </c>
      <c r="I17" s="50">
        <f t="shared" si="2"/>
        <v>113</v>
      </c>
      <c r="J17" s="59">
        <v>68</v>
      </c>
      <c r="K17" s="60">
        <v>8</v>
      </c>
      <c r="L17" s="28"/>
      <c r="M17" s="66">
        <v>1</v>
      </c>
      <c r="N17" s="70">
        <v>33</v>
      </c>
      <c r="O17" s="70">
        <v>3</v>
      </c>
      <c r="P17" s="70">
        <v>1</v>
      </c>
      <c r="Q17" s="70">
        <v>0</v>
      </c>
      <c r="R17" s="70">
        <v>8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75" customHeight="1">
      <c r="B18" s="26"/>
      <c r="C18" s="26"/>
      <c r="D18" s="27" t="s">
        <v>12</v>
      </c>
      <c r="E18" s="50">
        <f t="shared" si="0"/>
        <v>3999</v>
      </c>
      <c r="F18" s="50">
        <f t="shared" si="1"/>
        <v>309</v>
      </c>
      <c r="G18" s="58">
        <v>304</v>
      </c>
      <c r="H18" s="58">
        <v>5</v>
      </c>
      <c r="I18" s="50">
        <f t="shared" si="2"/>
        <v>1664</v>
      </c>
      <c r="J18" s="59">
        <v>1187</v>
      </c>
      <c r="K18" s="60">
        <v>95</v>
      </c>
      <c r="L18" s="28"/>
      <c r="M18" s="66">
        <v>11</v>
      </c>
      <c r="N18" s="70">
        <v>283</v>
      </c>
      <c r="O18" s="70">
        <v>88</v>
      </c>
      <c r="P18" s="70">
        <v>354</v>
      </c>
      <c r="Q18" s="70">
        <v>269</v>
      </c>
      <c r="R18" s="70">
        <v>1403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75" customHeight="1">
      <c r="B19" s="26"/>
      <c r="C19" s="26"/>
      <c r="D19" s="27" t="s">
        <v>13</v>
      </c>
      <c r="E19" s="50">
        <f t="shared" si="0"/>
        <v>5319</v>
      </c>
      <c r="F19" s="50">
        <f t="shared" si="1"/>
        <v>494</v>
      </c>
      <c r="G19" s="58">
        <v>479</v>
      </c>
      <c r="H19" s="58">
        <v>15</v>
      </c>
      <c r="I19" s="50">
        <f t="shared" si="2"/>
        <v>2290</v>
      </c>
      <c r="J19" s="59">
        <v>1314</v>
      </c>
      <c r="K19" s="60">
        <v>306</v>
      </c>
      <c r="L19" s="28"/>
      <c r="M19" s="66">
        <v>111</v>
      </c>
      <c r="N19" s="70">
        <v>351</v>
      </c>
      <c r="O19" s="70">
        <v>208</v>
      </c>
      <c r="P19" s="70">
        <v>447</v>
      </c>
      <c r="Q19" s="70">
        <v>152</v>
      </c>
      <c r="R19" s="70">
        <v>1936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75" customHeight="1">
      <c r="B20" s="26"/>
      <c r="C20" s="26"/>
      <c r="D20" s="27" t="s">
        <v>14</v>
      </c>
      <c r="E20" s="50">
        <f t="shared" si="0"/>
        <v>394</v>
      </c>
      <c r="F20" s="50">
        <f t="shared" si="1"/>
        <v>3</v>
      </c>
      <c r="G20" s="58">
        <v>3</v>
      </c>
      <c r="H20" s="58">
        <v>0</v>
      </c>
      <c r="I20" s="50">
        <f t="shared" si="2"/>
        <v>260</v>
      </c>
      <c r="J20" s="59">
        <v>207</v>
      </c>
      <c r="K20" s="60">
        <v>18</v>
      </c>
      <c r="L20" s="28"/>
      <c r="M20" s="66">
        <v>0</v>
      </c>
      <c r="N20" s="70">
        <v>27</v>
      </c>
      <c r="O20" s="70">
        <v>8</v>
      </c>
      <c r="P20" s="70">
        <v>23</v>
      </c>
      <c r="Q20" s="70">
        <v>4</v>
      </c>
      <c r="R20" s="70">
        <v>104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75" customHeight="1">
      <c r="B21" s="26"/>
      <c r="C21" s="26"/>
      <c r="D21" s="27" t="s">
        <v>15</v>
      </c>
      <c r="E21" s="50">
        <f t="shared" si="0"/>
        <v>416</v>
      </c>
      <c r="F21" s="50">
        <f t="shared" si="1"/>
        <v>2</v>
      </c>
      <c r="G21" s="58">
        <v>2</v>
      </c>
      <c r="H21" s="58">
        <v>0</v>
      </c>
      <c r="I21" s="50">
        <f t="shared" si="2"/>
        <v>102</v>
      </c>
      <c r="J21" s="59">
        <v>83</v>
      </c>
      <c r="K21" s="60">
        <v>2</v>
      </c>
      <c r="L21" s="28"/>
      <c r="M21" s="66">
        <v>2</v>
      </c>
      <c r="N21" s="70">
        <v>10</v>
      </c>
      <c r="O21" s="70">
        <v>5</v>
      </c>
      <c r="P21" s="70">
        <v>55</v>
      </c>
      <c r="Q21" s="70">
        <v>45</v>
      </c>
      <c r="R21" s="70">
        <v>212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75" customHeight="1">
      <c r="B22" s="26"/>
      <c r="C22" s="26"/>
      <c r="D22" s="27" t="s">
        <v>16</v>
      </c>
      <c r="E22" s="50">
        <f t="shared" si="0"/>
        <v>2848</v>
      </c>
      <c r="F22" s="50">
        <f t="shared" si="1"/>
        <v>78</v>
      </c>
      <c r="G22" s="58">
        <v>69</v>
      </c>
      <c r="H22" s="58">
        <v>9</v>
      </c>
      <c r="I22" s="50">
        <f t="shared" si="2"/>
        <v>1860</v>
      </c>
      <c r="J22" s="59">
        <v>1508</v>
      </c>
      <c r="K22" s="60">
        <v>49</v>
      </c>
      <c r="L22" s="28"/>
      <c r="M22" s="66">
        <v>1</v>
      </c>
      <c r="N22" s="70">
        <v>256</v>
      </c>
      <c r="O22" s="70">
        <v>46</v>
      </c>
      <c r="P22" s="70">
        <v>236</v>
      </c>
      <c r="Q22" s="70">
        <v>27</v>
      </c>
      <c r="R22" s="70">
        <v>647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>
      <c r="B23" s="26"/>
      <c r="C23" s="26"/>
      <c r="D23" s="27" t="s">
        <v>17</v>
      </c>
      <c r="E23" s="50">
        <f t="shared" si="0"/>
        <v>4678</v>
      </c>
      <c r="F23" s="50">
        <f t="shared" si="1"/>
        <v>82</v>
      </c>
      <c r="G23" s="58">
        <v>64</v>
      </c>
      <c r="H23" s="58">
        <v>18</v>
      </c>
      <c r="I23" s="50">
        <f t="shared" si="2"/>
        <v>2068</v>
      </c>
      <c r="J23" s="59">
        <v>1611</v>
      </c>
      <c r="K23" s="60">
        <v>90</v>
      </c>
      <c r="L23" s="21"/>
      <c r="M23" s="66">
        <v>8</v>
      </c>
      <c r="N23" s="70">
        <v>238</v>
      </c>
      <c r="O23" s="70">
        <v>121</v>
      </c>
      <c r="P23" s="70">
        <v>619</v>
      </c>
      <c r="Q23" s="70">
        <v>317</v>
      </c>
      <c r="R23" s="70">
        <v>1592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75" customHeight="1">
      <c r="B24" s="24"/>
      <c r="C24" s="75" t="s">
        <v>18</v>
      </c>
      <c r="D24" s="76"/>
      <c r="E24" s="50">
        <f t="shared" si="0"/>
        <v>17447</v>
      </c>
      <c r="F24" s="50">
        <f t="shared" si="1"/>
        <v>5369</v>
      </c>
      <c r="G24" s="55">
        <v>4050</v>
      </c>
      <c r="H24" s="55">
        <v>1319</v>
      </c>
      <c r="I24" s="50">
        <f t="shared" si="2"/>
        <v>2227</v>
      </c>
      <c r="J24" s="56">
        <v>1224</v>
      </c>
      <c r="K24" s="57">
        <v>720</v>
      </c>
      <c r="L24" s="28"/>
      <c r="M24" s="65">
        <v>2</v>
      </c>
      <c r="N24" s="69">
        <v>248</v>
      </c>
      <c r="O24" s="69">
        <v>33</v>
      </c>
      <c r="P24" s="69">
        <v>9087</v>
      </c>
      <c r="Q24" s="69">
        <v>14</v>
      </c>
      <c r="R24" s="69">
        <v>750</v>
      </c>
      <c r="S24" s="25"/>
      <c r="T24" s="77" t="s">
        <v>18</v>
      </c>
      <c r="U24" s="77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75" customHeight="1">
      <c r="B25" s="26"/>
      <c r="C25" s="26"/>
      <c r="D25" s="27" t="s">
        <v>19</v>
      </c>
      <c r="E25" s="50">
        <f t="shared" si="0"/>
        <v>4948</v>
      </c>
      <c r="F25" s="50">
        <f t="shared" si="1"/>
        <v>4005</v>
      </c>
      <c r="G25" s="58">
        <v>4005</v>
      </c>
      <c r="H25" s="58">
        <v>0</v>
      </c>
      <c r="I25" s="50">
        <f t="shared" si="2"/>
        <v>747</v>
      </c>
      <c r="J25" s="59">
        <v>581</v>
      </c>
      <c r="K25" s="60">
        <v>17</v>
      </c>
      <c r="L25" s="28"/>
      <c r="M25" s="66">
        <v>0</v>
      </c>
      <c r="N25" s="70">
        <v>149</v>
      </c>
      <c r="O25" s="70">
        <v>0</v>
      </c>
      <c r="P25" s="70">
        <v>2</v>
      </c>
      <c r="Q25" s="70">
        <v>0</v>
      </c>
      <c r="R25" s="70">
        <v>194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75" customHeight="1">
      <c r="B26" s="26"/>
      <c r="C26" s="26"/>
      <c r="D26" s="27" t="s">
        <v>20</v>
      </c>
      <c r="E26" s="50">
        <f t="shared" si="0"/>
        <v>2584</v>
      </c>
      <c r="F26" s="50">
        <f t="shared" si="1"/>
        <v>1320</v>
      </c>
      <c r="G26" s="58">
        <v>4</v>
      </c>
      <c r="H26" s="58">
        <v>1316</v>
      </c>
      <c r="I26" s="50">
        <f t="shared" si="2"/>
        <v>872</v>
      </c>
      <c r="J26" s="59">
        <v>171</v>
      </c>
      <c r="K26" s="60">
        <v>637</v>
      </c>
      <c r="L26" s="28"/>
      <c r="M26" s="66">
        <v>1</v>
      </c>
      <c r="N26" s="70">
        <v>32</v>
      </c>
      <c r="O26" s="70">
        <v>31</v>
      </c>
      <c r="P26" s="70">
        <v>34</v>
      </c>
      <c r="Q26" s="70">
        <v>1</v>
      </c>
      <c r="R26" s="70">
        <v>357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>
      <c r="B27" s="26"/>
      <c r="C27" s="26"/>
      <c r="D27" s="27" t="s">
        <v>21</v>
      </c>
      <c r="E27" s="50">
        <f t="shared" si="0"/>
        <v>9915</v>
      </c>
      <c r="F27" s="50">
        <f t="shared" si="1"/>
        <v>44</v>
      </c>
      <c r="G27" s="58">
        <v>41</v>
      </c>
      <c r="H27" s="58">
        <v>3</v>
      </c>
      <c r="I27" s="50">
        <f t="shared" si="2"/>
        <v>608</v>
      </c>
      <c r="J27" s="59">
        <v>472</v>
      </c>
      <c r="K27" s="60">
        <v>66</v>
      </c>
      <c r="L27" s="21"/>
      <c r="M27" s="66">
        <v>1</v>
      </c>
      <c r="N27" s="70">
        <v>67</v>
      </c>
      <c r="O27" s="70">
        <v>2</v>
      </c>
      <c r="P27" s="70">
        <v>9051</v>
      </c>
      <c r="Q27" s="70">
        <v>13</v>
      </c>
      <c r="R27" s="70">
        <v>199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75" customHeight="1">
      <c r="B28" s="24"/>
      <c r="C28" s="75" t="s">
        <v>22</v>
      </c>
      <c r="D28" s="76"/>
      <c r="E28" s="50">
        <f t="shared" si="0"/>
        <v>137873</v>
      </c>
      <c r="F28" s="50">
        <f t="shared" si="1"/>
        <v>5480</v>
      </c>
      <c r="G28" s="55">
        <v>4610</v>
      </c>
      <c r="H28" s="55">
        <v>870</v>
      </c>
      <c r="I28" s="50">
        <f t="shared" si="2"/>
        <v>34515</v>
      </c>
      <c r="J28" s="56">
        <v>23942</v>
      </c>
      <c r="K28" s="57">
        <v>1401</v>
      </c>
      <c r="L28" s="28"/>
      <c r="M28" s="65">
        <v>276</v>
      </c>
      <c r="N28" s="69">
        <v>5414</v>
      </c>
      <c r="O28" s="69">
        <v>3482</v>
      </c>
      <c r="P28" s="69">
        <v>9889</v>
      </c>
      <c r="Q28" s="69">
        <v>2616</v>
      </c>
      <c r="R28" s="69">
        <v>85373</v>
      </c>
      <c r="S28" s="25"/>
      <c r="T28" s="77" t="s">
        <v>22</v>
      </c>
      <c r="U28" s="77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75" customHeight="1">
      <c r="B29" s="26"/>
      <c r="C29" s="26"/>
      <c r="D29" s="27" t="s">
        <v>23</v>
      </c>
      <c r="E29" s="50">
        <f t="shared" si="0"/>
        <v>210</v>
      </c>
      <c r="F29" s="50">
        <f t="shared" si="1"/>
        <v>0</v>
      </c>
      <c r="G29" s="58">
        <v>0</v>
      </c>
      <c r="H29" s="58">
        <v>0</v>
      </c>
      <c r="I29" s="50">
        <f t="shared" si="2"/>
        <v>74</v>
      </c>
      <c r="J29" s="59">
        <v>33</v>
      </c>
      <c r="K29" s="60">
        <v>1</v>
      </c>
      <c r="L29" s="28"/>
      <c r="M29" s="66">
        <v>4</v>
      </c>
      <c r="N29" s="70">
        <v>36</v>
      </c>
      <c r="O29" s="70">
        <v>0</v>
      </c>
      <c r="P29" s="70">
        <v>71</v>
      </c>
      <c r="Q29" s="70">
        <v>8</v>
      </c>
      <c r="R29" s="70">
        <v>57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75" customHeight="1">
      <c r="B30" s="26"/>
      <c r="C30" s="26"/>
      <c r="D30" s="27" t="s">
        <v>24</v>
      </c>
      <c r="E30" s="50">
        <f t="shared" si="0"/>
        <v>5</v>
      </c>
      <c r="F30" s="50">
        <f t="shared" si="1"/>
        <v>0</v>
      </c>
      <c r="G30" s="58">
        <v>0</v>
      </c>
      <c r="H30" s="58">
        <v>0</v>
      </c>
      <c r="I30" s="50">
        <f t="shared" si="2"/>
        <v>1</v>
      </c>
      <c r="J30" s="59">
        <v>1</v>
      </c>
      <c r="K30" s="60">
        <v>0</v>
      </c>
      <c r="L30" s="28"/>
      <c r="M30" s="66">
        <v>0</v>
      </c>
      <c r="N30" s="70">
        <v>0</v>
      </c>
      <c r="O30" s="70">
        <v>0</v>
      </c>
      <c r="P30" s="70">
        <v>0</v>
      </c>
      <c r="Q30" s="70">
        <v>0</v>
      </c>
      <c r="R30" s="70">
        <v>4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75" customHeight="1">
      <c r="B31" s="26"/>
      <c r="C31" s="26"/>
      <c r="D31" s="27" t="s">
        <v>25</v>
      </c>
      <c r="E31" s="50">
        <f t="shared" si="0"/>
        <v>23</v>
      </c>
      <c r="F31" s="50">
        <f t="shared" si="1"/>
        <v>0</v>
      </c>
      <c r="G31" s="58">
        <v>0</v>
      </c>
      <c r="H31" s="58">
        <v>0</v>
      </c>
      <c r="I31" s="50">
        <f t="shared" si="2"/>
        <v>3</v>
      </c>
      <c r="J31" s="59">
        <v>3</v>
      </c>
      <c r="K31" s="60">
        <v>0</v>
      </c>
      <c r="L31" s="28"/>
      <c r="M31" s="66">
        <v>0</v>
      </c>
      <c r="N31" s="70">
        <v>0</v>
      </c>
      <c r="O31" s="70">
        <v>0</v>
      </c>
      <c r="P31" s="70">
        <v>2</v>
      </c>
      <c r="Q31" s="70">
        <v>0</v>
      </c>
      <c r="R31" s="70">
        <v>18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75" customHeight="1">
      <c r="B32" s="26"/>
      <c r="C32" s="26"/>
      <c r="D32" s="27" t="s">
        <v>26</v>
      </c>
      <c r="E32" s="50">
        <f t="shared" si="0"/>
        <v>403</v>
      </c>
      <c r="F32" s="50">
        <f t="shared" si="1"/>
        <v>2</v>
      </c>
      <c r="G32" s="58">
        <v>1</v>
      </c>
      <c r="H32" s="58">
        <v>1</v>
      </c>
      <c r="I32" s="50">
        <f t="shared" si="2"/>
        <v>177</v>
      </c>
      <c r="J32" s="59">
        <v>106</v>
      </c>
      <c r="K32" s="60">
        <v>38</v>
      </c>
      <c r="L32" s="28"/>
      <c r="M32" s="66">
        <v>6</v>
      </c>
      <c r="N32" s="70">
        <v>20</v>
      </c>
      <c r="O32" s="70">
        <v>7</v>
      </c>
      <c r="P32" s="70">
        <v>37</v>
      </c>
      <c r="Q32" s="70">
        <v>6</v>
      </c>
      <c r="R32" s="70">
        <v>181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75" customHeight="1">
      <c r="B33" s="26"/>
      <c r="C33" s="26"/>
      <c r="D33" s="27" t="s">
        <v>27</v>
      </c>
      <c r="E33" s="50">
        <f t="shared" si="0"/>
        <v>555</v>
      </c>
      <c r="F33" s="50">
        <f t="shared" si="1"/>
        <v>1</v>
      </c>
      <c r="G33" s="58">
        <v>0</v>
      </c>
      <c r="H33" s="58">
        <v>1</v>
      </c>
      <c r="I33" s="50">
        <f t="shared" si="2"/>
        <v>173</v>
      </c>
      <c r="J33" s="59">
        <v>102</v>
      </c>
      <c r="K33" s="60">
        <v>22</v>
      </c>
      <c r="L33" s="28"/>
      <c r="M33" s="66">
        <v>4</v>
      </c>
      <c r="N33" s="70">
        <v>40</v>
      </c>
      <c r="O33" s="70">
        <v>5</v>
      </c>
      <c r="P33" s="70">
        <v>174</v>
      </c>
      <c r="Q33" s="70">
        <v>14</v>
      </c>
      <c r="R33" s="70">
        <v>193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75" customHeight="1">
      <c r="B34" s="26"/>
      <c r="C34" s="26"/>
      <c r="D34" s="27" t="s">
        <v>53</v>
      </c>
      <c r="E34" s="50">
        <f t="shared" si="0"/>
        <v>2352</v>
      </c>
      <c r="F34" s="50">
        <f t="shared" si="1"/>
        <v>21</v>
      </c>
      <c r="G34" s="58">
        <v>18</v>
      </c>
      <c r="H34" s="58">
        <v>3</v>
      </c>
      <c r="I34" s="50">
        <f t="shared" si="2"/>
        <v>820</v>
      </c>
      <c r="J34" s="59">
        <v>362</v>
      </c>
      <c r="K34" s="60">
        <v>82</v>
      </c>
      <c r="L34" s="28"/>
      <c r="M34" s="66">
        <v>68</v>
      </c>
      <c r="N34" s="70">
        <v>271</v>
      </c>
      <c r="O34" s="70">
        <v>37</v>
      </c>
      <c r="P34" s="70">
        <v>73</v>
      </c>
      <c r="Q34" s="70">
        <v>187</v>
      </c>
      <c r="R34" s="70">
        <v>1251</v>
      </c>
      <c r="S34" s="29"/>
      <c r="T34" s="30"/>
      <c r="U34" s="31" t="s">
        <v>53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75" customHeight="1">
      <c r="B35" s="26"/>
      <c r="C35" s="26"/>
      <c r="D35" s="27" t="s">
        <v>54</v>
      </c>
      <c r="E35" s="50">
        <f t="shared" si="0"/>
        <v>18</v>
      </c>
      <c r="F35" s="50">
        <f t="shared" si="1"/>
        <v>0</v>
      </c>
      <c r="G35" s="58">
        <v>0</v>
      </c>
      <c r="H35" s="58">
        <v>0</v>
      </c>
      <c r="I35" s="50">
        <f t="shared" si="2"/>
        <v>10</v>
      </c>
      <c r="J35" s="59">
        <v>9</v>
      </c>
      <c r="K35" s="60">
        <v>0</v>
      </c>
      <c r="L35" s="28"/>
      <c r="M35" s="66">
        <v>0</v>
      </c>
      <c r="N35" s="70">
        <v>1</v>
      </c>
      <c r="O35" s="70">
        <v>0</v>
      </c>
      <c r="P35" s="70">
        <v>1</v>
      </c>
      <c r="Q35" s="70">
        <v>1</v>
      </c>
      <c r="R35" s="70">
        <v>6</v>
      </c>
      <c r="S35" s="29"/>
      <c r="T35" s="30"/>
      <c r="U35" s="31" t="s">
        <v>54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75" customHeight="1">
      <c r="B36" s="26"/>
      <c r="C36" s="26"/>
      <c r="D36" s="27" t="s">
        <v>29</v>
      </c>
      <c r="E36" s="50">
        <f t="shared" si="0"/>
        <v>6</v>
      </c>
      <c r="F36" s="50">
        <f t="shared" si="1"/>
        <v>0</v>
      </c>
      <c r="G36" s="58">
        <v>0</v>
      </c>
      <c r="H36" s="58">
        <v>0</v>
      </c>
      <c r="I36" s="50">
        <f t="shared" si="2"/>
        <v>0</v>
      </c>
      <c r="J36" s="59">
        <v>0</v>
      </c>
      <c r="K36" s="60">
        <v>0</v>
      </c>
      <c r="L36" s="28"/>
      <c r="M36" s="66">
        <v>0</v>
      </c>
      <c r="N36" s="70">
        <v>0</v>
      </c>
      <c r="O36" s="70">
        <v>0</v>
      </c>
      <c r="P36" s="70">
        <v>1</v>
      </c>
      <c r="Q36" s="70">
        <v>0</v>
      </c>
      <c r="R36" s="70">
        <v>5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75" customHeight="1">
      <c r="B37" s="26"/>
      <c r="C37" s="26"/>
      <c r="D37" s="27" t="s">
        <v>30</v>
      </c>
      <c r="E37" s="50">
        <f t="shared" si="0"/>
        <v>3</v>
      </c>
      <c r="F37" s="50">
        <f t="shared" si="1"/>
        <v>0</v>
      </c>
      <c r="G37" s="58">
        <v>0</v>
      </c>
      <c r="H37" s="58">
        <v>0</v>
      </c>
      <c r="I37" s="50">
        <f t="shared" si="2"/>
        <v>2</v>
      </c>
      <c r="J37" s="59">
        <v>0</v>
      </c>
      <c r="K37" s="60">
        <v>0</v>
      </c>
      <c r="L37" s="28"/>
      <c r="M37" s="66">
        <v>0</v>
      </c>
      <c r="N37" s="70">
        <v>1</v>
      </c>
      <c r="O37" s="70">
        <v>1</v>
      </c>
      <c r="P37" s="70">
        <v>0</v>
      </c>
      <c r="Q37" s="70">
        <v>0</v>
      </c>
      <c r="R37" s="70">
        <v>1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75" customHeight="1">
      <c r="B38" s="26"/>
      <c r="C38" s="26"/>
      <c r="D38" s="27" t="s">
        <v>55</v>
      </c>
      <c r="E38" s="50">
        <f t="shared" si="0"/>
        <v>128</v>
      </c>
      <c r="F38" s="50">
        <f t="shared" si="1"/>
        <v>3</v>
      </c>
      <c r="G38" s="58">
        <v>3</v>
      </c>
      <c r="H38" s="58">
        <v>0</v>
      </c>
      <c r="I38" s="50">
        <f t="shared" si="2"/>
        <v>30</v>
      </c>
      <c r="J38" s="59">
        <v>23</v>
      </c>
      <c r="K38" s="60">
        <v>2</v>
      </c>
      <c r="L38" s="28"/>
      <c r="M38" s="66">
        <v>0</v>
      </c>
      <c r="N38" s="70">
        <v>4</v>
      </c>
      <c r="O38" s="70">
        <v>1</v>
      </c>
      <c r="P38" s="70">
        <v>17</v>
      </c>
      <c r="Q38" s="70">
        <v>2</v>
      </c>
      <c r="R38" s="70">
        <v>76</v>
      </c>
      <c r="S38" s="29"/>
      <c r="T38" s="30"/>
      <c r="U38" s="31" t="s">
        <v>55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75" customHeight="1">
      <c r="B39" s="26"/>
      <c r="C39" s="26"/>
      <c r="D39" s="27" t="s">
        <v>31</v>
      </c>
      <c r="E39" s="50">
        <f t="shared" si="0"/>
        <v>118</v>
      </c>
      <c r="F39" s="50">
        <f t="shared" si="1"/>
        <v>0</v>
      </c>
      <c r="G39" s="58">
        <v>0</v>
      </c>
      <c r="H39" s="58">
        <v>0</v>
      </c>
      <c r="I39" s="50">
        <f t="shared" si="2"/>
        <v>34</v>
      </c>
      <c r="J39" s="59">
        <v>21</v>
      </c>
      <c r="K39" s="60">
        <v>0</v>
      </c>
      <c r="L39" s="28"/>
      <c r="M39" s="66">
        <v>1</v>
      </c>
      <c r="N39" s="70">
        <v>12</v>
      </c>
      <c r="O39" s="70">
        <v>0</v>
      </c>
      <c r="P39" s="70">
        <v>0</v>
      </c>
      <c r="Q39" s="70">
        <v>59</v>
      </c>
      <c r="R39" s="70">
        <v>25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75" customHeight="1">
      <c r="B40" s="26"/>
      <c r="C40" s="26"/>
      <c r="D40" s="27" t="s">
        <v>56</v>
      </c>
      <c r="E40" s="50">
        <f t="shared" si="0"/>
        <v>165</v>
      </c>
      <c r="F40" s="50">
        <f t="shared" si="1"/>
        <v>0</v>
      </c>
      <c r="G40" s="58">
        <v>0</v>
      </c>
      <c r="H40" s="58">
        <v>0</v>
      </c>
      <c r="I40" s="50">
        <f t="shared" si="2"/>
        <v>53</v>
      </c>
      <c r="J40" s="59">
        <v>31</v>
      </c>
      <c r="K40" s="60">
        <v>0</v>
      </c>
      <c r="L40" s="28"/>
      <c r="M40" s="66">
        <v>1</v>
      </c>
      <c r="N40" s="70">
        <v>21</v>
      </c>
      <c r="O40" s="70">
        <v>0</v>
      </c>
      <c r="P40" s="70">
        <v>2</v>
      </c>
      <c r="Q40" s="70">
        <v>4</v>
      </c>
      <c r="R40" s="70">
        <v>106</v>
      </c>
      <c r="S40" s="29"/>
      <c r="T40" s="30"/>
      <c r="U40" s="31" t="s">
        <v>56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75" customHeight="1">
      <c r="B41" s="26"/>
      <c r="C41" s="26"/>
      <c r="D41" s="27" t="s">
        <v>32</v>
      </c>
      <c r="E41" s="50">
        <f t="shared" si="0"/>
        <v>1836</v>
      </c>
      <c r="F41" s="50">
        <f t="shared" si="1"/>
        <v>502</v>
      </c>
      <c r="G41" s="58">
        <v>23</v>
      </c>
      <c r="H41" s="58">
        <v>479</v>
      </c>
      <c r="I41" s="50">
        <f t="shared" si="2"/>
        <v>796</v>
      </c>
      <c r="J41" s="59">
        <v>86</v>
      </c>
      <c r="K41" s="60">
        <v>15</v>
      </c>
      <c r="L41" s="28"/>
      <c r="M41" s="66">
        <v>4</v>
      </c>
      <c r="N41" s="70">
        <v>38</v>
      </c>
      <c r="O41" s="70">
        <v>653</v>
      </c>
      <c r="P41" s="70">
        <v>288</v>
      </c>
      <c r="Q41" s="70">
        <v>3</v>
      </c>
      <c r="R41" s="70">
        <v>247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75" customHeight="1">
      <c r="B42" s="26"/>
      <c r="C42" s="26"/>
      <c r="D42" s="27" t="s">
        <v>33</v>
      </c>
      <c r="E42" s="50">
        <f t="shared" si="0"/>
        <v>870</v>
      </c>
      <c r="F42" s="50">
        <f t="shared" si="1"/>
        <v>1</v>
      </c>
      <c r="G42" s="58">
        <v>1</v>
      </c>
      <c r="H42" s="58">
        <v>0</v>
      </c>
      <c r="I42" s="50">
        <f t="shared" si="2"/>
        <v>115</v>
      </c>
      <c r="J42" s="59">
        <v>74</v>
      </c>
      <c r="K42" s="60">
        <v>5</v>
      </c>
      <c r="L42" s="28"/>
      <c r="M42" s="66">
        <v>5</v>
      </c>
      <c r="N42" s="70">
        <v>23</v>
      </c>
      <c r="O42" s="70">
        <v>8</v>
      </c>
      <c r="P42" s="70">
        <v>40</v>
      </c>
      <c r="Q42" s="70">
        <v>93</v>
      </c>
      <c r="R42" s="70">
        <v>621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75" customHeight="1">
      <c r="B43" s="26"/>
      <c r="C43" s="26"/>
      <c r="D43" s="27" t="s">
        <v>35</v>
      </c>
      <c r="E43" s="50">
        <f t="shared" si="0"/>
        <v>7275</v>
      </c>
      <c r="F43" s="50">
        <f t="shared" si="1"/>
        <v>51</v>
      </c>
      <c r="G43" s="58">
        <v>42</v>
      </c>
      <c r="H43" s="58">
        <v>9</v>
      </c>
      <c r="I43" s="50">
        <f t="shared" si="2"/>
        <v>2224</v>
      </c>
      <c r="J43" s="59">
        <v>1744</v>
      </c>
      <c r="K43" s="60">
        <v>27</v>
      </c>
      <c r="L43" s="28"/>
      <c r="M43" s="66">
        <v>37</v>
      </c>
      <c r="N43" s="70">
        <v>294</v>
      </c>
      <c r="O43" s="70">
        <v>122</v>
      </c>
      <c r="P43" s="70">
        <v>471</v>
      </c>
      <c r="Q43" s="70">
        <v>208</v>
      </c>
      <c r="R43" s="70">
        <v>4321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75" customHeight="1">
      <c r="B44" s="26"/>
      <c r="C44" s="26"/>
      <c r="D44" s="27" t="s">
        <v>57</v>
      </c>
      <c r="E44" s="50">
        <f t="shared" si="0"/>
        <v>329</v>
      </c>
      <c r="F44" s="50">
        <f t="shared" si="1"/>
        <v>2</v>
      </c>
      <c r="G44" s="58">
        <v>1</v>
      </c>
      <c r="H44" s="58">
        <v>1</v>
      </c>
      <c r="I44" s="50">
        <f t="shared" si="2"/>
        <v>25</v>
      </c>
      <c r="J44" s="59">
        <v>13</v>
      </c>
      <c r="K44" s="60">
        <v>0</v>
      </c>
      <c r="L44" s="28"/>
      <c r="M44" s="66">
        <v>2</v>
      </c>
      <c r="N44" s="70">
        <v>8</v>
      </c>
      <c r="O44" s="70">
        <v>2</v>
      </c>
      <c r="P44" s="70">
        <v>28</v>
      </c>
      <c r="Q44" s="70">
        <v>34</v>
      </c>
      <c r="R44" s="70">
        <v>240</v>
      </c>
      <c r="S44" s="29"/>
      <c r="T44" s="30"/>
      <c r="U44" s="31" t="s">
        <v>57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75" customHeight="1">
      <c r="B45" s="26"/>
      <c r="C45" s="26"/>
      <c r="D45" s="27" t="s">
        <v>28</v>
      </c>
      <c r="E45" s="50">
        <f t="shared" si="0"/>
        <v>12720</v>
      </c>
      <c r="F45" s="50">
        <f t="shared" si="1"/>
        <v>1868</v>
      </c>
      <c r="G45" s="58">
        <v>1771</v>
      </c>
      <c r="H45" s="58">
        <v>97</v>
      </c>
      <c r="I45" s="50">
        <f t="shared" si="2"/>
        <v>5170</v>
      </c>
      <c r="J45" s="59">
        <v>2703</v>
      </c>
      <c r="K45" s="60">
        <v>206</v>
      </c>
      <c r="L45" s="28"/>
      <c r="M45" s="66">
        <v>1</v>
      </c>
      <c r="N45" s="70">
        <v>825</v>
      </c>
      <c r="O45" s="70">
        <v>1435</v>
      </c>
      <c r="P45" s="70">
        <v>2185</v>
      </c>
      <c r="Q45" s="70">
        <v>81</v>
      </c>
      <c r="R45" s="70">
        <v>3416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75" customHeight="1">
      <c r="B46" s="26"/>
      <c r="C46" s="26"/>
      <c r="D46" s="27" t="s">
        <v>58</v>
      </c>
      <c r="E46" s="50">
        <f t="shared" si="0"/>
        <v>3203</v>
      </c>
      <c r="F46" s="50">
        <f t="shared" si="1"/>
        <v>1117</v>
      </c>
      <c r="G46" s="58">
        <v>1032</v>
      </c>
      <c r="H46" s="58">
        <v>85</v>
      </c>
      <c r="I46" s="50">
        <f t="shared" si="2"/>
        <v>1538</v>
      </c>
      <c r="J46" s="59">
        <v>1197</v>
      </c>
      <c r="K46" s="60">
        <v>51</v>
      </c>
      <c r="L46" s="28"/>
      <c r="M46" s="66">
        <v>2</v>
      </c>
      <c r="N46" s="70">
        <v>166</v>
      </c>
      <c r="O46" s="70">
        <v>122</v>
      </c>
      <c r="P46" s="70">
        <v>98</v>
      </c>
      <c r="Q46" s="70">
        <v>1</v>
      </c>
      <c r="R46" s="70">
        <v>449</v>
      </c>
      <c r="S46" s="29"/>
      <c r="T46" s="30"/>
      <c r="U46" s="31" t="s">
        <v>58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75" customHeight="1">
      <c r="B47" s="26"/>
      <c r="C47" s="26"/>
      <c r="D47" s="27" t="s">
        <v>59</v>
      </c>
      <c r="E47" s="50">
        <f t="shared" si="0"/>
        <v>318</v>
      </c>
      <c r="F47" s="50">
        <f t="shared" si="1"/>
        <v>2</v>
      </c>
      <c r="G47" s="58">
        <v>2</v>
      </c>
      <c r="H47" s="58">
        <v>0</v>
      </c>
      <c r="I47" s="50">
        <f t="shared" si="2"/>
        <v>101</v>
      </c>
      <c r="J47" s="59">
        <v>79</v>
      </c>
      <c r="K47" s="60">
        <v>6</v>
      </c>
      <c r="L47" s="28"/>
      <c r="M47" s="66">
        <v>1</v>
      </c>
      <c r="N47" s="70">
        <v>13</v>
      </c>
      <c r="O47" s="70">
        <v>2</v>
      </c>
      <c r="P47" s="70">
        <v>30</v>
      </c>
      <c r="Q47" s="70">
        <v>10</v>
      </c>
      <c r="R47" s="70">
        <v>175</v>
      </c>
      <c r="S47" s="29"/>
      <c r="T47" s="30"/>
      <c r="U47" s="31" t="s">
        <v>59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75" customHeight="1">
      <c r="B48" s="26"/>
      <c r="C48" s="26"/>
      <c r="D48" s="27" t="s">
        <v>60</v>
      </c>
      <c r="E48" s="50">
        <f t="shared" si="0"/>
        <v>5062</v>
      </c>
      <c r="F48" s="50">
        <f t="shared" si="1"/>
        <v>1397</v>
      </c>
      <c r="G48" s="58">
        <v>1278</v>
      </c>
      <c r="H48" s="58">
        <v>119</v>
      </c>
      <c r="I48" s="50">
        <f t="shared" si="2"/>
        <v>1799</v>
      </c>
      <c r="J48" s="59">
        <v>1158</v>
      </c>
      <c r="K48" s="60">
        <v>51</v>
      </c>
      <c r="L48" s="28"/>
      <c r="M48" s="66">
        <v>1</v>
      </c>
      <c r="N48" s="70">
        <v>520</v>
      </c>
      <c r="O48" s="70">
        <v>69</v>
      </c>
      <c r="P48" s="70">
        <v>438</v>
      </c>
      <c r="Q48" s="70">
        <v>738</v>
      </c>
      <c r="R48" s="70">
        <v>690</v>
      </c>
      <c r="S48" s="29"/>
      <c r="T48" s="30"/>
      <c r="U48" s="31" t="s">
        <v>60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75" customHeight="1">
      <c r="B49" s="26"/>
      <c r="C49" s="26"/>
      <c r="D49" s="27" t="s">
        <v>61</v>
      </c>
      <c r="E49" s="50">
        <f t="shared" si="0"/>
        <v>4205</v>
      </c>
      <c r="F49" s="50">
        <f t="shared" si="1"/>
        <v>35</v>
      </c>
      <c r="G49" s="58">
        <v>10</v>
      </c>
      <c r="H49" s="58">
        <v>25</v>
      </c>
      <c r="I49" s="50">
        <f t="shared" si="2"/>
        <v>2565</v>
      </c>
      <c r="J49" s="59">
        <v>2286</v>
      </c>
      <c r="K49" s="60">
        <v>36</v>
      </c>
      <c r="L49" s="28"/>
      <c r="M49" s="66">
        <v>0</v>
      </c>
      <c r="N49" s="70">
        <v>87</v>
      </c>
      <c r="O49" s="70">
        <v>156</v>
      </c>
      <c r="P49" s="70">
        <v>506</v>
      </c>
      <c r="Q49" s="70">
        <v>32</v>
      </c>
      <c r="R49" s="70">
        <v>1067</v>
      </c>
      <c r="S49" s="29"/>
      <c r="T49" s="30"/>
      <c r="U49" s="31" t="s">
        <v>61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75" customHeight="1">
      <c r="B50" s="26"/>
      <c r="C50" s="26"/>
      <c r="D50" s="27" t="s">
        <v>62</v>
      </c>
      <c r="E50" s="50">
        <f t="shared" si="0"/>
        <v>1517</v>
      </c>
      <c r="F50" s="50">
        <f t="shared" si="1"/>
        <v>68</v>
      </c>
      <c r="G50" s="58">
        <v>64</v>
      </c>
      <c r="H50" s="58">
        <v>4</v>
      </c>
      <c r="I50" s="50">
        <f t="shared" si="2"/>
        <v>1287</v>
      </c>
      <c r="J50" s="59">
        <v>792</v>
      </c>
      <c r="K50" s="60">
        <v>218</v>
      </c>
      <c r="L50" s="28"/>
      <c r="M50" s="66">
        <v>0</v>
      </c>
      <c r="N50" s="70">
        <v>254</v>
      </c>
      <c r="O50" s="70">
        <v>23</v>
      </c>
      <c r="P50" s="70">
        <v>33</v>
      </c>
      <c r="Q50" s="70">
        <v>1</v>
      </c>
      <c r="R50" s="70">
        <v>128</v>
      </c>
      <c r="S50" s="29"/>
      <c r="T50" s="30"/>
      <c r="U50" s="31" t="s">
        <v>62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75" customHeight="1">
      <c r="B51" s="26"/>
      <c r="C51" s="26"/>
      <c r="D51" s="27" t="s">
        <v>34</v>
      </c>
      <c r="E51" s="50">
        <f t="shared" si="0"/>
        <v>74799</v>
      </c>
      <c r="F51" s="50">
        <f t="shared" si="1"/>
        <v>190</v>
      </c>
      <c r="G51" s="58">
        <v>163</v>
      </c>
      <c r="H51" s="58">
        <v>27</v>
      </c>
      <c r="I51" s="50">
        <f t="shared" si="2"/>
        <v>9623</v>
      </c>
      <c r="J51" s="59">
        <v>6832</v>
      </c>
      <c r="K51" s="60">
        <v>458</v>
      </c>
      <c r="L51" s="28"/>
      <c r="M51" s="66">
        <v>94</v>
      </c>
      <c r="N51" s="70">
        <v>1777</v>
      </c>
      <c r="O51" s="70">
        <v>462</v>
      </c>
      <c r="P51" s="70">
        <v>3582</v>
      </c>
      <c r="Q51" s="70">
        <v>793</v>
      </c>
      <c r="R51" s="70">
        <v>60611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75" customHeight="1">
      <c r="B52" s="26"/>
      <c r="C52" s="26"/>
      <c r="D52" s="27" t="s">
        <v>63</v>
      </c>
      <c r="E52" s="50">
        <f t="shared" si="0"/>
        <v>2676</v>
      </c>
      <c r="F52" s="50">
        <f t="shared" si="1"/>
        <v>3</v>
      </c>
      <c r="G52" s="58">
        <v>3</v>
      </c>
      <c r="H52" s="58">
        <v>0</v>
      </c>
      <c r="I52" s="50">
        <f t="shared" si="2"/>
        <v>413</v>
      </c>
      <c r="J52" s="59">
        <v>321</v>
      </c>
      <c r="K52" s="60">
        <v>3</v>
      </c>
      <c r="L52" s="28"/>
      <c r="M52" s="66">
        <v>7</v>
      </c>
      <c r="N52" s="70">
        <v>52</v>
      </c>
      <c r="O52" s="70">
        <v>30</v>
      </c>
      <c r="P52" s="70">
        <v>82</v>
      </c>
      <c r="Q52" s="70">
        <v>52</v>
      </c>
      <c r="R52" s="70">
        <v>2126</v>
      </c>
      <c r="S52" s="29"/>
      <c r="T52" s="30"/>
      <c r="U52" s="31" t="s">
        <v>63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75" customHeight="1">
      <c r="B53" s="26"/>
      <c r="C53" s="26"/>
      <c r="D53" s="27" t="s">
        <v>64</v>
      </c>
      <c r="E53" s="50">
        <f t="shared" si="0"/>
        <v>248</v>
      </c>
      <c r="F53" s="50">
        <f t="shared" si="1"/>
        <v>1</v>
      </c>
      <c r="G53" s="58">
        <v>1</v>
      </c>
      <c r="H53" s="58">
        <v>0</v>
      </c>
      <c r="I53" s="50">
        <f t="shared" si="2"/>
        <v>25</v>
      </c>
      <c r="J53" s="59">
        <v>11</v>
      </c>
      <c r="K53" s="60">
        <v>1</v>
      </c>
      <c r="L53" s="28"/>
      <c r="M53" s="66">
        <v>4</v>
      </c>
      <c r="N53" s="70">
        <v>7</v>
      </c>
      <c r="O53" s="70">
        <v>2</v>
      </c>
      <c r="P53" s="70">
        <v>9</v>
      </c>
      <c r="Q53" s="70">
        <v>7</v>
      </c>
      <c r="R53" s="70">
        <v>206</v>
      </c>
      <c r="S53" s="29"/>
      <c r="T53" s="30"/>
      <c r="U53" s="31" t="s">
        <v>64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75" customHeight="1">
      <c r="B54" s="26"/>
      <c r="C54" s="26"/>
      <c r="D54" s="27" t="s">
        <v>75</v>
      </c>
      <c r="E54" s="50">
        <f t="shared" si="0"/>
        <v>1814</v>
      </c>
      <c r="F54" s="50">
        <f t="shared" si="1"/>
        <v>29</v>
      </c>
      <c r="G54" s="58">
        <v>26</v>
      </c>
      <c r="H54" s="58">
        <v>3</v>
      </c>
      <c r="I54" s="50">
        <f t="shared" si="2"/>
        <v>477</v>
      </c>
      <c r="J54" s="59">
        <v>308</v>
      </c>
      <c r="K54" s="60">
        <v>18</v>
      </c>
      <c r="L54" s="28"/>
      <c r="M54" s="66">
        <v>0</v>
      </c>
      <c r="N54" s="70">
        <v>31</v>
      </c>
      <c r="O54" s="70">
        <v>120</v>
      </c>
      <c r="P54" s="70">
        <v>462</v>
      </c>
      <c r="Q54" s="70">
        <v>69</v>
      </c>
      <c r="R54" s="70">
        <v>777</v>
      </c>
      <c r="S54" s="29"/>
      <c r="T54" s="30"/>
      <c r="U54" s="27" t="s">
        <v>75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75" customHeight="1" thickBot="1">
      <c r="B55" s="35"/>
      <c r="C55" s="35"/>
      <c r="D55" s="36" t="s">
        <v>36</v>
      </c>
      <c r="E55" s="51">
        <f t="shared" si="0"/>
        <v>17015</v>
      </c>
      <c r="F55" s="51">
        <f t="shared" si="1"/>
        <v>187</v>
      </c>
      <c r="G55" s="61">
        <v>171</v>
      </c>
      <c r="H55" s="61">
        <v>16</v>
      </c>
      <c r="I55" s="51">
        <f t="shared" si="2"/>
        <v>6980</v>
      </c>
      <c r="J55" s="62">
        <v>5647</v>
      </c>
      <c r="K55" s="63">
        <v>161</v>
      </c>
      <c r="L55" s="28"/>
      <c r="M55" s="67">
        <v>34</v>
      </c>
      <c r="N55" s="71">
        <v>913</v>
      </c>
      <c r="O55" s="71">
        <v>225</v>
      </c>
      <c r="P55" s="71">
        <v>1259</v>
      </c>
      <c r="Q55" s="71">
        <v>213</v>
      </c>
      <c r="R55" s="71">
        <v>8376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19:21" ht="12">
      <c r="S56" s="39"/>
      <c r="T56" s="39"/>
      <c r="U56" s="39"/>
    </row>
    <row r="57" spans="4:21" ht="12">
      <c r="D57" s="40" t="s">
        <v>66</v>
      </c>
      <c r="E57" s="41">
        <f>SUM(E7,E24,E28)-E6</f>
        <v>0</v>
      </c>
      <c r="F57" s="41">
        <f aca="true" t="shared" si="6" ref="F57:K57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aca="true" t="shared" si="7" ref="M57:R5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4:21" ht="12">
      <c r="D58" s="40" t="s">
        <v>67</v>
      </c>
      <c r="E58" s="41">
        <f>SUM(E8:E23)-E7</f>
        <v>0</v>
      </c>
      <c r="F58" s="41">
        <f aca="true" t="shared" si="8" ref="F58:K5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aca="true" t="shared" si="9" ref="M58:R58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4:21" ht="12">
      <c r="D59" s="40" t="s">
        <v>68</v>
      </c>
      <c r="E59" s="41">
        <f>SUM(E25:E27)-E24</f>
        <v>0</v>
      </c>
      <c r="F59" s="41">
        <f aca="true" t="shared" si="10" ref="F59:K59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aca="true" t="shared" si="11" ref="M59:R59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4:21" ht="12">
      <c r="D60" s="43" t="s">
        <v>69</v>
      </c>
      <c r="E60" s="41">
        <f>SUM(E29:E55)-E28</f>
        <v>0</v>
      </c>
      <c r="F60" s="41">
        <f aca="true" t="shared" si="12" ref="F60:K60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aca="true" t="shared" si="13" ref="M60:R60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19:21" ht="12">
      <c r="S61" s="42"/>
      <c r="T61" s="42"/>
      <c r="U61" s="42"/>
    </row>
    <row r="62" spans="6:21" ht="12">
      <c r="F62" s="2"/>
      <c r="G62" s="72"/>
      <c r="H62" s="72"/>
      <c r="I62" s="2"/>
      <c r="J62" s="73"/>
      <c r="K62" s="73"/>
      <c r="M62" s="74"/>
      <c r="N62" s="74"/>
      <c r="O62" s="74"/>
      <c r="P62" s="74"/>
      <c r="Q62" s="74"/>
      <c r="R62" s="74"/>
      <c r="U62" s="44"/>
    </row>
    <row r="63" ht="12">
      <c r="U63" s="44"/>
    </row>
    <row r="64" ht="12">
      <c r="U64" s="44"/>
    </row>
    <row r="65" ht="12">
      <c r="U65" s="44"/>
    </row>
    <row r="66" spans="2:21" ht="12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ht="12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ht="12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ht="12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sheetProtection/>
  <mergeCells count="19">
    <mergeCell ref="C24:D24"/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2022-07-28T05:48:02Z</dcterms:created>
  <dcterms:modified xsi:type="dcterms:W3CDTF">2022-07-28T05:48:02Z</dcterms:modified>
  <cp:category/>
  <cp:version/>
  <cp:contentType/>
  <cp:contentStatus/>
</cp:coreProperties>
</file>