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'01'!$B$2:$M$63,'01'!$O$2:$Z$63</definedName>
    <definedName name="_xlnm.Print_Area" localSheetId="1">'02'!$B$2:$M$63,'02'!$O$2:$Z$63</definedName>
  </definedNames>
  <calcPr fullCalcOnLoad="1"/>
</workbook>
</file>

<file path=xl/sharedStrings.xml><?xml version="1.0" encoding="utf-8"?>
<sst xmlns="http://schemas.openxmlformats.org/spreadsheetml/2006/main" count="341" uniqueCount="133">
  <si>
    <t>110番通報</t>
  </si>
  <si>
    <t>計</t>
  </si>
  <si>
    <t>その他</t>
  </si>
  <si>
    <t>現  認</t>
  </si>
  <si>
    <t>凶器準備集合</t>
  </si>
  <si>
    <t>殺人</t>
  </si>
  <si>
    <t>殺人予備</t>
  </si>
  <si>
    <t>自殺関与</t>
  </si>
  <si>
    <t>強盗殺人</t>
  </si>
  <si>
    <t>強盗傷人</t>
  </si>
  <si>
    <t>強盗強姦</t>
  </si>
  <si>
    <t>強盗・準強盗</t>
  </si>
  <si>
    <t>通貨偽造</t>
  </si>
  <si>
    <t>文書偽造</t>
  </si>
  <si>
    <t>有価証券偽造</t>
  </si>
  <si>
    <t>賄賂</t>
  </si>
  <si>
    <t>強制わいせつ</t>
  </si>
  <si>
    <t>公然わいせつ</t>
  </si>
  <si>
    <t>住居侵入</t>
  </si>
  <si>
    <t>盗品等</t>
  </si>
  <si>
    <t>器物損壊等</t>
  </si>
  <si>
    <t>傷害致死</t>
  </si>
  <si>
    <t>傷害</t>
  </si>
  <si>
    <t>うち)</t>
  </si>
  <si>
    <t>脅迫</t>
  </si>
  <si>
    <t>恐喝</t>
  </si>
  <si>
    <t>窃盗犯</t>
  </si>
  <si>
    <t>侵入盗</t>
  </si>
  <si>
    <t>うち)</t>
  </si>
  <si>
    <t>あっせん利得処罰法</t>
  </si>
  <si>
    <t>賭博開張等</t>
  </si>
  <si>
    <t>その他の刑法犯</t>
  </si>
  <si>
    <t>占有離脱物横領</t>
  </si>
  <si>
    <t>公務執行妨害</t>
  </si>
  <si>
    <t>うち)</t>
  </si>
  <si>
    <t>被害者・被害関係者の届出</t>
  </si>
  <si>
    <t>第三者からの届出</t>
  </si>
  <si>
    <t>凶悪犯</t>
  </si>
  <si>
    <t>嬰児殺</t>
  </si>
  <si>
    <t>強盗</t>
  </si>
  <si>
    <t>放火</t>
  </si>
  <si>
    <t>強姦</t>
  </si>
  <si>
    <t>粗暴犯</t>
  </si>
  <si>
    <t>暴行</t>
  </si>
  <si>
    <t>乗り物盗</t>
  </si>
  <si>
    <t>知能犯</t>
  </si>
  <si>
    <t>詐欺</t>
  </si>
  <si>
    <t>横領</t>
  </si>
  <si>
    <t>偽造</t>
  </si>
  <si>
    <t>印章偽造</t>
  </si>
  <si>
    <t>汚職</t>
  </si>
  <si>
    <t>背任</t>
  </si>
  <si>
    <t>うち)</t>
  </si>
  <si>
    <t>うち)</t>
  </si>
  <si>
    <t>その他</t>
  </si>
  <si>
    <r>
      <t>刑法犯総数</t>
    </r>
    <r>
      <rPr>
        <sz val="9"/>
        <rFont val="ＭＳ ゴシック"/>
        <family val="3"/>
      </rPr>
      <t>(交通業過を除く)</t>
    </r>
  </si>
  <si>
    <t>殺人</t>
  </si>
  <si>
    <t>殺人</t>
  </si>
  <si>
    <t>傷害</t>
  </si>
  <si>
    <t>乗り物盗</t>
  </si>
  <si>
    <t>非侵入盗</t>
  </si>
  <si>
    <t>業務上横領</t>
  </si>
  <si>
    <t>うち)</t>
  </si>
  <si>
    <t>風俗犯</t>
  </si>
  <si>
    <t>賭博</t>
  </si>
  <si>
    <t>普通賭博</t>
  </si>
  <si>
    <t>常習賭博</t>
  </si>
  <si>
    <t>わいせつ</t>
  </si>
  <si>
    <t>うち)</t>
  </si>
  <si>
    <t>逮捕監禁</t>
  </si>
  <si>
    <t xml:space="preserve">              　認知の端緒
  罪  種</t>
  </si>
  <si>
    <t>うち)</t>
  </si>
  <si>
    <t>脅迫</t>
  </si>
  <si>
    <t>恐喝</t>
  </si>
  <si>
    <t>窃盗犯</t>
  </si>
  <si>
    <t>侵入盗</t>
  </si>
  <si>
    <t>計</t>
  </si>
  <si>
    <t>犯跡発見 注3)</t>
  </si>
  <si>
    <t>職務質問</t>
  </si>
  <si>
    <t>乗り物盗</t>
  </si>
  <si>
    <t>非侵入盗</t>
  </si>
  <si>
    <t>業務上横領</t>
  </si>
  <si>
    <t>普通賭博</t>
  </si>
  <si>
    <t>普通賭博</t>
  </si>
  <si>
    <t>常習賭博</t>
  </si>
  <si>
    <t>わいせつ</t>
  </si>
  <si>
    <t>うち)</t>
  </si>
  <si>
    <t>逮捕監禁</t>
  </si>
  <si>
    <t>うち)</t>
  </si>
  <si>
    <t>逮捕監禁</t>
  </si>
  <si>
    <t>総数</t>
  </si>
  <si>
    <t>告発</t>
  </si>
  <si>
    <t>告訴</t>
  </si>
  <si>
    <t xml:space="preserve">            　　認知の端緒
  罪  種</t>
  </si>
  <si>
    <r>
      <t xml:space="preserve">認知の端緒
 </t>
    </r>
    <r>
      <rPr>
        <sz val="10"/>
        <rFont val="ＭＳ 明朝"/>
        <family val="1"/>
      </rPr>
      <t xml:space="preserve">                  </t>
    </r>
    <r>
      <rPr>
        <sz val="10"/>
        <rFont val="ＭＳ 明朝"/>
        <family val="1"/>
      </rPr>
      <t>罪  種</t>
    </r>
  </si>
  <si>
    <r>
      <t xml:space="preserve">認知の端緒
 </t>
    </r>
    <r>
      <rPr>
        <sz val="10"/>
        <rFont val="ＭＳ 明朝"/>
        <family val="1"/>
      </rPr>
      <t xml:space="preserve">                  </t>
    </r>
    <r>
      <rPr>
        <sz val="10"/>
        <rFont val="ＭＳ 明朝"/>
        <family val="1"/>
      </rPr>
      <t>罪  種</t>
    </r>
  </si>
  <si>
    <t>自首</t>
  </si>
  <si>
    <t>その他</t>
  </si>
  <si>
    <t>取調べ</t>
  </si>
  <si>
    <t>聞込み</t>
  </si>
  <si>
    <t>警察活動</t>
  </si>
  <si>
    <t>他機関からの引継ぎ</t>
  </si>
  <si>
    <t>常人逮捕
同行</t>
  </si>
  <si>
    <t>(「現認」の位置が違うので、気を付けること）</t>
  </si>
  <si>
    <r>
      <t>２</t>
    </r>
    <r>
      <rPr>
        <sz val="10"/>
        <rFont val="ＭＳ 明朝"/>
        <family val="1"/>
      </rPr>
      <t xml:space="preserve"> 「119番転送」とは、救急車の出動要請を受けた消防機関からの通報をいう。</t>
    </r>
  </si>
  <si>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</si>
  <si>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刑法犯総数</t>
  </si>
  <si>
    <t>凶悪犯</t>
  </si>
  <si>
    <t>強盗</t>
  </si>
  <si>
    <t>粗暴犯</t>
  </si>
  <si>
    <t>知能犯</t>
  </si>
  <si>
    <t>窃盗犯</t>
  </si>
  <si>
    <t>横領</t>
  </si>
  <si>
    <t>偽造</t>
  </si>
  <si>
    <t>賭博</t>
  </si>
  <si>
    <t>確認用</t>
  </si>
  <si>
    <t>計</t>
  </si>
  <si>
    <t>被害者</t>
  </si>
  <si>
    <t>警備</t>
  </si>
  <si>
    <t>第三者</t>
  </si>
  <si>
    <t>略取誘拐・人身売買</t>
  </si>
  <si>
    <t>支払用カード偽造</t>
  </si>
  <si>
    <r>
      <t>注１</t>
    </r>
    <r>
      <rPr>
        <sz val="10"/>
        <rFont val="ＭＳ 明朝"/>
        <family val="1"/>
      </rPr>
      <t xml:space="preserve"> </t>
    </r>
    <r>
      <rPr>
        <sz val="10"/>
        <rFont val="ＭＳ 明朝"/>
        <family val="1"/>
      </rPr>
      <t>「警備会社からの届出」とは、警備業法第２条第３項又は第４項に規定する警備業者又は警備員が警備業務に従事中に覚知した事件を届け出た場合をいう。</t>
    </r>
  </si>
  <si>
    <t>７　罪種別　認知</t>
  </si>
  <si>
    <t>の端緒別　認知件数</t>
  </si>
  <si>
    <t>警備会社からの届出 注1）</t>
  </si>
  <si>
    <r>
      <t>119番転送
注2</t>
    </r>
    <r>
      <rPr>
        <sz val="10"/>
        <rFont val="ＭＳ 明朝"/>
        <family val="1"/>
      </rPr>
      <t>)</t>
    </r>
  </si>
  <si>
    <t>の端緒別　認知件数（つづき）</t>
  </si>
  <si>
    <t>サイバーパトロール</t>
  </si>
  <si>
    <t>認知端緒182</t>
  </si>
  <si>
    <t>認知端緒183</t>
  </si>
  <si>
    <t>認知端緒184</t>
  </si>
  <si>
    <t>認知端緒185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</si>
</sst>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10"/>
      <name val="ＭＳ ゴシック"/>
      <family val="3"/>
    </font>
    <font>
      <sz val="9"/>
      <name val="ＭＳ ゴシック"/>
      <family val="3"/>
    </font>
    <font>
      <sz val="12"/>
      <color indexed="10"/>
      <name val="ＭＳ 明朝"/>
      <family val="1"/>
    </font>
    <font>
      <sz val="9"/>
      <name val="ＭＳ 明朝"/>
      <family val="1"/>
    </font>
    <font>
      <sz val="8"/>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thin"/>
      <top style="medium"/>
      <bottom>
        <color indexed="63"/>
      </bottom>
    </border>
    <border>
      <left>
        <color indexed="63"/>
      </left>
      <right style="thin"/>
      <top>
        <color indexed="63"/>
      </top>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7" fillId="0" borderId="0" applyProtection="0">
      <alignment/>
    </xf>
    <xf numFmtId="0" fontId="22" fillId="0" borderId="5">
      <alignment/>
      <protection/>
    </xf>
    <xf numFmtId="0" fontId="12" fillId="0" borderId="0">
      <alignment/>
      <protection/>
    </xf>
    <xf numFmtId="189" fontId="23" fillId="0" borderId="0">
      <alignment/>
      <protection/>
    </xf>
    <xf numFmtId="0" fontId="24" fillId="0" borderId="0">
      <alignment/>
      <protection/>
    </xf>
    <xf numFmtId="10" fontId="24" fillId="0" borderId="0" applyFont="0" applyFill="0" applyBorder="0" applyAlignment="0" applyProtection="0"/>
    <xf numFmtId="4" fontId="18" fillId="0" borderId="0">
      <alignment horizontal="right"/>
      <protection/>
    </xf>
    <xf numFmtId="4" fontId="25" fillId="0" borderId="0">
      <alignment horizontal="right"/>
      <protection/>
    </xf>
    <xf numFmtId="0" fontId="26"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7" fillId="0" borderId="0" applyFill="0" applyBorder="0" applyProtection="0">
      <alignment horizontal="right" vertical="top" wrapText="1"/>
    </xf>
    <xf numFmtId="0" fontId="22" fillId="0" borderId="0">
      <alignment/>
      <protection/>
    </xf>
    <xf numFmtId="0" fontId="28"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29"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0" fillId="0" borderId="0">
      <alignment/>
      <protection/>
    </xf>
    <xf numFmtId="49" fontId="13" fillId="0" borderId="0">
      <alignment/>
      <protection/>
    </xf>
    <xf numFmtId="0" fontId="31" fillId="0" borderId="0">
      <alignment/>
      <protection/>
    </xf>
    <xf numFmtId="0" fontId="65" fillId="35" borderId="0" applyNumberFormat="0" applyBorder="0" applyAlignment="0" applyProtection="0"/>
    <xf numFmtId="0" fontId="0" fillId="0" borderId="0">
      <alignment/>
      <protection/>
    </xf>
    <xf numFmtId="0" fontId="12" fillId="0" borderId="0">
      <alignment/>
      <protection/>
    </xf>
  </cellStyleXfs>
  <cellXfs count="190">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6" fillId="0" borderId="0" xfId="0" applyFont="1" applyFill="1" applyAlignment="1">
      <alignment vertical="center"/>
    </xf>
    <xf numFmtId="0" fontId="6" fillId="0" borderId="0" xfId="0" applyFont="1" applyFill="1" applyBorder="1" applyAlignment="1">
      <alignment horizontal="distributed" vertical="center"/>
    </xf>
    <xf numFmtId="0" fontId="6"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9" xfId="0" applyFont="1" applyFill="1" applyBorder="1" applyAlignment="1">
      <alignment horizontal="center" vertical="center"/>
    </xf>
    <xf numFmtId="176" fontId="7" fillId="0" borderId="0" xfId="0" applyNumberFormat="1" applyFont="1" applyFill="1" applyBorder="1" applyAlignment="1">
      <alignment wrapText="1"/>
    </xf>
    <xf numFmtId="0" fontId="7" fillId="0" borderId="20"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0" xfId="0" applyFont="1" applyFill="1" applyAlignment="1">
      <alignment wrapText="1"/>
    </xf>
    <xf numFmtId="176" fontId="7" fillId="0" borderId="0" xfId="0" applyNumberFormat="1" applyFont="1" applyFill="1" applyAlignment="1">
      <alignment wrapText="1"/>
    </xf>
    <xf numFmtId="0" fontId="0" fillId="0" borderId="0" xfId="0" applyFont="1" applyFill="1" applyBorder="1" applyAlignment="1">
      <alignment horizontal="distributed" wrapText="1"/>
    </xf>
    <xf numFmtId="0" fontId="0" fillId="0" borderId="21" xfId="0" applyFont="1" applyFill="1" applyBorder="1" applyAlignment="1">
      <alignment horizontal="distributed" wrapText="1"/>
    </xf>
    <xf numFmtId="176" fontId="0" fillId="0" borderId="0" xfId="0" applyNumberFormat="1" applyFont="1" applyFill="1" applyBorder="1" applyAlignment="1">
      <alignment wrapText="1"/>
    </xf>
    <xf numFmtId="0" fontId="0" fillId="0" borderId="20" xfId="0" applyFont="1" applyFill="1" applyBorder="1" applyAlignment="1">
      <alignment horizontal="distributed" wrapText="1"/>
    </xf>
    <xf numFmtId="0" fontId="0" fillId="0" borderId="0" xfId="0" applyFont="1" applyFill="1" applyAlignment="1">
      <alignment wrapText="1"/>
    </xf>
    <xf numFmtId="176" fontId="0" fillId="0" borderId="0" xfId="0" applyNumberFormat="1" applyFont="1" applyFill="1" applyBorder="1" applyAlignment="1" applyProtection="1">
      <alignment wrapText="1"/>
      <protection locked="0"/>
    </xf>
    <xf numFmtId="0" fontId="0" fillId="0" borderId="0" xfId="0" applyFont="1" applyFill="1" applyBorder="1" applyAlignment="1">
      <alignment wrapText="1"/>
    </xf>
    <xf numFmtId="0" fontId="0" fillId="0" borderId="20" xfId="0" applyFont="1" applyFill="1" applyBorder="1" applyAlignment="1">
      <alignment wrapText="1"/>
    </xf>
    <xf numFmtId="0" fontId="7" fillId="0" borderId="0" xfId="0" applyFont="1" applyFill="1" applyBorder="1" applyAlignment="1">
      <alignment wrapText="1"/>
    </xf>
    <xf numFmtId="176" fontId="7" fillId="0" borderId="0" xfId="0" applyNumberFormat="1" applyFont="1" applyFill="1" applyBorder="1" applyAlignment="1" applyProtection="1">
      <alignment wrapText="1"/>
      <protection locked="0"/>
    </xf>
    <xf numFmtId="0" fontId="7" fillId="0" borderId="20" xfId="0" applyFont="1" applyFill="1" applyBorder="1" applyAlignment="1">
      <alignment wrapText="1"/>
    </xf>
    <xf numFmtId="0" fontId="0" fillId="0" borderId="5" xfId="0" applyFont="1" applyFill="1" applyBorder="1" applyAlignment="1">
      <alignment wrapText="1"/>
    </xf>
    <xf numFmtId="0" fontId="0" fillId="0" borderId="22" xfId="0" applyFont="1" applyFill="1" applyBorder="1" applyAlignment="1">
      <alignment wrapText="1"/>
    </xf>
    <xf numFmtId="176" fontId="0" fillId="0" borderId="0" xfId="0" applyNumberFormat="1" applyFont="1" applyFill="1" applyBorder="1" applyAlignment="1">
      <alignment/>
    </xf>
    <xf numFmtId="0" fontId="9" fillId="0" borderId="0" xfId="0" applyFont="1" applyFill="1" applyAlignment="1">
      <alignment vertical="center"/>
    </xf>
    <xf numFmtId="0" fontId="0" fillId="0" borderId="19" xfId="0" applyFont="1" applyFill="1" applyBorder="1" applyAlignment="1">
      <alignment horizontal="center" vertical="center" wrapText="1"/>
    </xf>
    <xf numFmtId="0" fontId="11" fillId="0" borderId="4" xfId="0" applyFont="1" applyFill="1" applyBorder="1" applyAlignment="1">
      <alignment horizontal="center" vertical="center" wrapText="1"/>
    </xf>
    <xf numFmtId="176" fontId="0" fillId="0" borderId="0" xfId="0" applyNumberFormat="1" applyFont="1" applyFill="1" applyAlignment="1">
      <alignment wrapText="1"/>
    </xf>
    <xf numFmtId="0" fontId="0" fillId="0" borderId="23" xfId="0" applyFont="1" applyFill="1" applyBorder="1" applyAlignment="1">
      <alignment vertical="top"/>
    </xf>
    <xf numFmtId="0" fontId="0" fillId="0" borderId="0" xfId="0" applyFill="1" applyAlignment="1">
      <alignment/>
    </xf>
    <xf numFmtId="179" fontId="30" fillId="0" borderId="24" xfId="125" applyNumberFormat="1" applyFont="1" applyFill="1" applyBorder="1" applyAlignment="1">
      <alignment horizontal="right" vertical="center"/>
      <protection/>
    </xf>
    <xf numFmtId="179" fontId="32" fillId="0" borderId="25" xfId="87" applyNumberFormat="1" applyFont="1" applyFill="1" applyBorder="1" applyAlignment="1">
      <alignment horizontal="right" vertical="center"/>
    </xf>
    <xf numFmtId="179" fontId="32" fillId="0" borderId="25" xfId="125" applyNumberFormat="1" applyFont="1" applyFill="1" applyBorder="1" applyAlignment="1">
      <alignment horizontal="right" vertical="center"/>
      <protection/>
    </xf>
    <xf numFmtId="179" fontId="32" fillId="0" borderId="24" xfId="125" applyNumberFormat="1" applyFont="1" applyFill="1" applyBorder="1" applyAlignment="1">
      <alignment horizontal="right" vertical="center"/>
      <protection/>
    </xf>
    <xf numFmtId="179" fontId="30" fillId="0" borderId="24" xfId="126" applyNumberFormat="1" applyFont="1" applyFill="1" applyBorder="1" applyAlignment="1">
      <alignment horizontal="right" vertical="center"/>
      <protection/>
    </xf>
    <xf numFmtId="179" fontId="32" fillId="0" borderId="24" xfId="126" applyNumberFormat="1" applyFont="1" applyFill="1" applyBorder="1" applyAlignment="1">
      <alignment horizontal="right" vertical="center"/>
      <protection/>
    </xf>
    <xf numFmtId="179" fontId="30" fillId="0" borderId="24" xfId="127" applyNumberFormat="1" applyFont="1" applyFill="1" applyBorder="1" applyAlignment="1">
      <alignment horizontal="right" vertical="center"/>
      <protection/>
    </xf>
    <xf numFmtId="179" fontId="32" fillId="0" borderId="24" xfId="127" applyNumberFormat="1" applyFont="1" applyFill="1" applyBorder="1" applyAlignment="1">
      <alignment horizontal="right" vertical="center"/>
      <protection/>
    </xf>
    <xf numFmtId="179" fontId="30" fillId="0" borderId="24" xfId="128" applyNumberFormat="1" applyFont="1" applyFill="1" applyBorder="1" applyAlignment="1">
      <alignment horizontal="right" vertical="center"/>
      <protection/>
    </xf>
    <xf numFmtId="179" fontId="32" fillId="0" borderId="24" xfId="128" applyNumberFormat="1" applyFont="1" applyFill="1" applyBorder="1" applyAlignment="1">
      <alignment horizontal="right" vertical="center"/>
      <protection/>
    </xf>
    <xf numFmtId="179" fontId="30" fillId="0" borderId="24" xfId="129" applyNumberFormat="1" applyFont="1" applyFill="1" applyBorder="1" applyAlignment="1">
      <alignment horizontal="right" vertical="center"/>
      <protection/>
    </xf>
    <xf numFmtId="179" fontId="32" fillId="0" borderId="25" xfId="129" applyNumberFormat="1" applyFont="1" applyFill="1" applyBorder="1" applyAlignment="1">
      <alignment horizontal="right" vertical="center"/>
      <protection/>
    </xf>
    <xf numFmtId="179" fontId="32" fillId="0" borderId="24" xfId="129" applyNumberFormat="1" applyFont="1" applyFill="1" applyBorder="1" applyAlignment="1">
      <alignment horizontal="right" vertical="center"/>
      <protection/>
    </xf>
    <xf numFmtId="179" fontId="30" fillId="0" borderId="24" xfId="130" applyNumberFormat="1" applyFont="1" applyFill="1" applyBorder="1" applyAlignment="1">
      <alignment horizontal="right" vertical="center"/>
      <protection/>
    </xf>
    <xf numFmtId="179" fontId="32" fillId="0" borderId="24" xfId="130" applyNumberFormat="1" applyFont="1" applyFill="1" applyBorder="1" applyAlignment="1">
      <alignment horizontal="right" vertical="center"/>
      <protection/>
    </xf>
    <xf numFmtId="179" fontId="30" fillId="0" borderId="24" xfId="131" applyNumberFormat="1" applyFont="1" applyFill="1" applyBorder="1" applyAlignment="1">
      <alignment horizontal="right" vertical="center"/>
      <protection/>
    </xf>
    <xf numFmtId="179" fontId="32" fillId="0" borderId="24" xfId="131" applyNumberFormat="1" applyFont="1" applyFill="1" applyBorder="1" applyAlignment="1">
      <alignment horizontal="right" vertical="center"/>
      <protection/>
    </xf>
    <xf numFmtId="179" fontId="30" fillId="0" borderId="24" xfId="132" applyNumberFormat="1" applyFont="1" applyFill="1" applyBorder="1" applyAlignment="1">
      <alignment horizontal="right" vertical="center"/>
      <protection/>
    </xf>
    <xf numFmtId="179" fontId="30" fillId="0" borderId="26" xfId="132" applyNumberFormat="1" applyFont="1" applyFill="1" applyBorder="1" applyAlignment="1">
      <alignment horizontal="right" vertical="center"/>
      <protection/>
    </xf>
    <xf numFmtId="179" fontId="32" fillId="0" borderId="24" xfId="132" applyNumberFormat="1" applyFont="1" applyFill="1" applyBorder="1" applyAlignment="1">
      <alignment horizontal="right" vertical="center"/>
      <protection/>
    </xf>
    <xf numFmtId="179" fontId="30" fillId="0" borderId="24" xfId="117" applyNumberFormat="1" applyFont="1" applyFill="1" applyBorder="1" applyAlignment="1">
      <alignment horizontal="right" vertical="center"/>
      <protection/>
    </xf>
    <xf numFmtId="179" fontId="32" fillId="0" borderId="25" xfId="117" applyNumberFormat="1" applyFont="1" applyFill="1" applyBorder="1" applyAlignment="1">
      <alignment horizontal="right" vertical="center"/>
      <protection/>
    </xf>
    <xf numFmtId="179" fontId="32" fillId="0" borderId="24" xfId="117" applyNumberFormat="1" applyFont="1" applyFill="1" applyBorder="1" applyAlignment="1">
      <alignment horizontal="right" vertical="center"/>
      <protection/>
    </xf>
    <xf numFmtId="179" fontId="30" fillId="0" borderId="24" xfId="118" applyNumberFormat="1" applyFont="1" applyFill="1" applyBorder="1" applyAlignment="1">
      <alignment horizontal="right" vertical="center"/>
      <protection/>
    </xf>
    <xf numFmtId="179" fontId="32" fillId="0" borderId="24" xfId="118" applyNumberFormat="1" applyFont="1" applyFill="1" applyBorder="1" applyAlignment="1">
      <alignment horizontal="right" vertical="center"/>
      <protection/>
    </xf>
    <xf numFmtId="179" fontId="30" fillId="0" borderId="24" xfId="119" applyNumberFormat="1" applyFont="1" applyFill="1" applyBorder="1" applyAlignment="1">
      <alignment horizontal="right" vertical="center"/>
      <protection/>
    </xf>
    <xf numFmtId="179" fontId="32" fillId="0" borderId="24" xfId="119" applyNumberFormat="1" applyFont="1" applyFill="1" applyBorder="1" applyAlignment="1">
      <alignment horizontal="right" vertical="center"/>
      <protection/>
    </xf>
    <xf numFmtId="179" fontId="30" fillId="0" borderId="24" xfId="120" applyNumberFormat="1" applyFont="1" applyFill="1" applyBorder="1" applyAlignment="1">
      <alignment horizontal="right" vertical="center"/>
      <protection/>
    </xf>
    <xf numFmtId="179" fontId="30" fillId="0" borderId="26" xfId="120" applyNumberFormat="1" applyFont="1" applyFill="1" applyBorder="1" applyAlignment="1">
      <alignment horizontal="right" vertical="center"/>
      <protection/>
    </xf>
    <xf numFmtId="179" fontId="32" fillId="0" borderId="24" xfId="120" applyNumberFormat="1" applyFont="1" applyFill="1" applyBorder="1" applyAlignment="1">
      <alignment horizontal="right" vertical="center"/>
      <protection/>
    </xf>
    <xf numFmtId="179" fontId="30" fillId="0" borderId="24" xfId="121" applyNumberFormat="1" applyFont="1" applyFill="1" applyBorder="1" applyAlignment="1">
      <alignment horizontal="right" vertical="center"/>
      <protection/>
    </xf>
    <xf numFmtId="179" fontId="32" fillId="0" borderId="25" xfId="121" applyNumberFormat="1" applyFont="1" applyFill="1" applyBorder="1" applyAlignment="1">
      <alignment horizontal="right" vertical="center"/>
      <protection/>
    </xf>
    <xf numFmtId="179" fontId="32" fillId="0" borderId="24" xfId="121" applyNumberFormat="1" applyFont="1" applyFill="1" applyBorder="1" applyAlignment="1">
      <alignment horizontal="right" vertical="center"/>
      <protection/>
    </xf>
    <xf numFmtId="179" fontId="30" fillId="0" borderId="24" xfId="122" applyNumberFormat="1" applyFont="1" applyFill="1" applyBorder="1" applyAlignment="1">
      <alignment horizontal="right" vertical="center"/>
      <protection/>
    </xf>
    <xf numFmtId="179" fontId="32" fillId="0" borderId="24" xfId="122" applyNumberFormat="1" applyFont="1" applyFill="1" applyBorder="1" applyAlignment="1">
      <alignment horizontal="right" vertical="center"/>
      <protection/>
    </xf>
    <xf numFmtId="179" fontId="30" fillId="0" borderId="24" xfId="123" applyNumberFormat="1" applyFont="1" applyFill="1" applyBorder="1" applyAlignment="1">
      <alignment horizontal="right" vertical="center"/>
      <protection/>
    </xf>
    <xf numFmtId="179" fontId="32" fillId="0" borderId="24" xfId="123" applyNumberFormat="1" applyFont="1" applyFill="1" applyBorder="1" applyAlignment="1">
      <alignment horizontal="right" vertical="center"/>
      <protection/>
    </xf>
    <xf numFmtId="179" fontId="30" fillId="0" borderId="24" xfId="124" applyNumberFormat="1" applyFont="1" applyFill="1" applyBorder="1" applyAlignment="1">
      <alignment horizontal="right" vertical="center"/>
      <protection/>
    </xf>
    <xf numFmtId="179" fontId="30" fillId="0" borderId="26" xfId="124" applyNumberFormat="1" applyFont="1" applyFill="1" applyBorder="1" applyAlignment="1">
      <alignment horizontal="right" vertical="center"/>
      <protection/>
    </xf>
    <xf numFmtId="179" fontId="32" fillId="0" borderId="24" xfId="124" applyNumberFormat="1" applyFont="1" applyFill="1" applyBorder="1" applyAlignment="1">
      <alignment horizontal="right" vertical="center"/>
      <protection/>
    </xf>
    <xf numFmtId="179" fontId="32" fillId="0" borderId="27" xfId="125" applyNumberFormat="1" applyFont="1" applyFill="1" applyBorder="1" applyAlignment="1">
      <alignment horizontal="right" vertical="center"/>
      <protection/>
    </xf>
    <xf numFmtId="179" fontId="32" fillId="0" borderId="20" xfId="125" applyNumberFormat="1" applyFont="1" applyFill="1" applyBorder="1" applyAlignment="1">
      <alignment horizontal="right" vertical="center"/>
      <protection/>
    </xf>
    <xf numFmtId="179" fontId="30" fillId="0" borderId="20" xfId="125" applyNumberFormat="1" applyFont="1" applyFill="1" applyBorder="1" applyAlignment="1">
      <alignment horizontal="right" vertical="center"/>
      <protection/>
    </xf>
    <xf numFmtId="179" fontId="30" fillId="0" borderId="20" xfId="126" applyNumberFormat="1" applyFont="1" applyFill="1" applyBorder="1" applyAlignment="1">
      <alignment horizontal="right" vertical="center"/>
      <protection/>
    </xf>
    <xf numFmtId="179" fontId="32" fillId="0" borderId="20" xfId="126" applyNumberFormat="1" applyFont="1" applyFill="1" applyBorder="1" applyAlignment="1">
      <alignment horizontal="right" vertical="center"/>
      <protection/>
    </xf>
    <xf numFmtId="179" fontId="30" fillId="0" borderId="20" xfId="127" applyNumberFormat="1" applyFont="1" applyFill="1" applyBorder="1" applyAlignment="1">
      <alignment horizontal="right" vertical="center"/>
      <protection/>
    </xf>
    <xf numFmtId="179" fontId="32" fillId="0" borderId="20" xfId="127" applyNumberFormat="1" applyFont="1" applyFill="1" applyBorder="1" applyAlignment="1">
      <alignment horizontal="right" vertical="center"/>
      <protection/>
    </xf>
    <xf numFmtId="179" fontId="30" fillId="0" borderId="20" xfId="128" applyNumberFormat="1" applyFont="1" applyFill="1" applyBorder="1" applyAlignment="1">
      <alignment horizontal="right" vertical="center"/>
      <protection/>
    </xf>
    <xf numFmtId="179" fontId="32" fillId="0" borderId="20" xfId="128" applyNumberFormat="1" applyFont="1" applyFill="1" applyBorder="1" applyAlignment="1">
      <alignment horizontal="right" vertical="center"/>
      <protection/>
    </xf>
    <xf numFmtId="179" fontId="32" fillId="0" borderId="17" xfId="129" applyNumberFormat="1" applyFont="1" applyFill="1" applyBorder="1" applyAlignment="1">
      <alignment horizontal="right" vertical="center"/>
      <protection/>
    </xf>
    <xf numFmtId="179" fontId="32" fillId="0" borderId="21" xfId="129" applyNumberFormat="1" applyFont="1" applyFill="1" applyBorder="1" applyAlignment="1">
      <alignment horizontal="right" vertical="center"/>
      <protection/>
    </xf>
    <xf numFmtId="179" fontId="30" fillId="0" borderId="21" xfId="129" applyNumberFormat="1" applyFont="1" applyFill="1" applyBorder="1" applyAlignment="1">
      <alignment horizontal="right" vertical="center"/>
      <protection/>
    </xf>
    <xf numFmtId="179" fontId="30" fillId="0" borderId="21" xfId="130" applyNumberFormat="1" applyFont="1" applyFill="1" applyBorder="1" applyAlignment="1">
      <alignment horizontal="right" vertical="center"/>
      <protection/>
    </xf>
    <xf numFmtId="179" fontId="32" fillId="0" borderId="21" xfId="130" applyNumberFormat="1" applyFont="1" applyFill="1" applyBorder="1" applyAlignment="1">
      <alignment horizontal="right" vertical="center"/>
      <protection/>
    </xf>
    <xf numFmtId="179" fontId="30" fillId="0" borderId="21" xfId="131" applyNumberFormat="1" applyFont="1" applyFill="1" applyBorder="1" applyAlignment="1">
      <alignment horizontal="right" vertical="center"/>
      <protection/>
    </xf>
    <xf numFmtId="179" fontId="32" fillId="0" borderId="21" xfId="131" applyNumberFormat="1" applyFont="1" applyFill="1" applyBorder="1" applyAlignment="1">
      <alignment horizontal="right" vertical="center"/>
      <protection/>
    </xf>
    <xf numFmtId="179" fontId="30" fillId="0" borderId="21" xfId="132" applyNumberFormat="1" applyFont="1" applyFill="1" applyBorder="1" applyAlignment="1">
      <alignment horizontal="right" vertical="center"/>
      <protection/>
    </xf>
    <xf numFmtId="179" fontId="32" fillId="0" borderId="21" xfId="132" applyNumberFormat="1" applyFont="1" applyFill="1" applyBorder="1" applyAlignment="1">
      <alignment horizontal="right" vertical="center"/>
      <protection/>
    </xf>
    <xf numFmtId="179" fontId="30" fillId="0" borderId="28" xfId="132" applyNumberFormat="1" applyFont="1" applyFill="1" applyBorder="1" applyAlignment="1">
      <alignment horizontal="right" vertical="center"/>
      <protection/>
    </xf>
    <xf numFmtId="179" fontId="30" fillId="0" borderId="29" xfId="132" applyNumberFormat="1" applyFont="1" applyFill="1" applyBorder="1" applyAlignment="1">
      <alignment horizontal="right" vertical="center"/>
      <protection/>
    </xf>
    <xf numFmtId="179" fontId="32" fillId="0" borderId="27" xfId="117" applyNumberFormat="1" applyFont="1" applyFill="1" applyBorder="1" applyAlignment="1">
      <alignment horizontal="right" vertical="center"/>
      <protection/>
    </xf>
    <xf numFmtId="179" fontId="32" fillId="0" borderId="20" xfId="117" applyNumberFormat="1" applyFont="1" applyFill="1" applyBorder="1" applyAlignment="1">
      <alignment horizontal="right" vertical="center"/>
      <protection/>
    </xf>
    <xf numFmtId="179" fontId="30" fillId="0" borderId="20" xfId="117" applyNumberFormat="1" applyFont="1" applyFill="1" applyBorder="1" applyAlignment="1">
      <alignment horizontal="right" vertical="center"/>
      <protection/>
    </xf>
    <xf numFmtId="179" fontId="30" fillId="0" borderId="20" xfId="118" applyNumberFormat="1" applyFont="1" applyFill="1" applyBorder="1" applyAlignment="1">
      <alignment horizontal="right" vertical="center"/>
      <protection/>
    </xf>
    <xf numFmtId="179" fontId="32" fillId="0" borderId="20" xfId="118" applyNumberFormat="1" applyFont="1" applyFill="1" applyBorder="1" applyAlignment="1">
      <alignment horizontal="right" vertical="center"/>
      <protection/>
    </xf>
    <xf numFmtId="179" fontId="30" fillId="0" borderId="20" xfId="119" applyNumberFormat="1" applyFont="1" applyFill="1" applyBorder="1" applyAlignment="1">
      <alignment horizontal="right" vertical="center"/>
      <protection/>
    </xf>
    <xf numFmtId="179" fontId="32" fillId="0" borderId="20" xfId="119" applyNumberFormat="1" applyFont="1" applyFill="1" applyBorder="1" applyAlignment="1">
      <alignment horizontal="right" vertical="center"/>
      <protection/>
    </xf>
    <xf numFmtId="179" fontId="30" fillId="0" borderId="20" xfId="120" applyNumberFormat="1" applyFont="1" applyFill="1" applyBorder="1" applyAlignment="1">
      <alignment horizontal="right" vertical="center"/>
      <protection/>
    </xf>
    <xf numFmtId="179" fontId="32" fillId="0" borderId="20" xfId="120" applyNumberFormat="1" applyFont="1" applyFill="1" applyBorder="1" applyAlignment="1">
      <alignment horizontal="right" vertical="center"/>
      <protection/>
    </xf>
    <xf numFmtId="179" fontId="30" fillId="0" borderId="29" xfId="120" applyNumberFormat="1" applyFont="1" applyFill="1" applyBorder="1" applyAlignment="1">
      <alignment horizontal="right" vertical="center"/>
      <protection/>
    </xf>
    <xf numFmtId="179" fontId="30" fillId="0" borderId="22" xfId="120" applyNumberFormat="1" applyFont="1" applyFill="1" applyBorder="1" applyAlignment="1">
      <alignment horizontal="right" vertical="center"/>
      <protection/>
    </xf>
    <xf numFmtId="179" fontId="32" fillId="0" borderId="17" xfId="121" applyNumberFormat="1" applyFont="1" applyFill="1" applyBorder="1" applyAlignment="1">
      <alignment horizontal="right" vertical="center"/>
      <protection/>
    </xf>
    <xf numFmtId="179" fontId="32" fillId="0" borderId="21" xfId="121" applyNumberFormat="1" applyFont="1" applyFill="1" applyBorder="1" applyAlignment="1">
      <alignment horizontal="right" vertical="center"/>
      <protection/>
    </xf>
    <xf numFmtId="179" fontId="30" fillId="0" borderId="21" xfId="121" applyNumberFormat="1" applyFont="1" applyFill="1" applyBorder="1" applyAlignment="1">
      <alignment horizontal="right" vertical="center"/>
      <protection/>
    </xf>
    <xf numFmtId="179" fontId="30" fillId="0" borderId="21" xfId="122" applyNumberFormat="1" applyFont="1" applyFill="1" applyBorder="1" applyAlignment="1">
      <alignment horizontal="right" vertical="center"/>
      <protection/>
    </xf>
    <xf numFmtId="179" fontId="32" fillId="0" borderId="21" xfId="122" applyNumberFormat="1" applyFont="1" applyFill="1" applyBorder="1" applyAlignment="1">
      <alignment horizontal="right" vertical="center"/>
      <protection/>
    </xf>
    <xf numFmtId="179" fontId="30" fillId="0" borderId="21" xfId="123" applyNumberFormat="1" applyFont="1" applyFill="1" applyBorder="1" applyAlignment="1">
      <alignment horizontal="right" vertical="center"/>
      <protection/>
    </xf>
    <xf numFmtId="179" fontId="32" fillId="0" borderId="21" xfId="123" applyNumberFormat="1" applyFont="1" applyFill="1" applyBorder="1" applyAlignment="1">
      <alignment horizontal="right" vertical="center"/>
      <protection/>
    </xf>
    <xf numFmtId="179" fontId="30" fillId="0" borderId="21" xfId="124" applyNumberFormat="1" applyFont="1" applyFill="1" applyBorder="1" applyAlignment="1">
      <alignment horizontal="right" vertical="center"/>
      <protection/>
    </xf>
    <xf numFmtId="179" fontId="32" fillId="0" borderId="21" xfId="124" applyNumberFormat="1" applyFont="1" applyFill="1" applyBorder="1" applyAlignment="1">
      <alignment horizontal="right" vertical="center"/>
      <protection/>
    </xf>
    <xf numFmtId="179" fontId="30" fillId="0" borderId="28" xfId="124" applyNumberFormat="1" applyFont="1" applyFill="1" applyBorder="1" applyAlignment="1">
      <alignment horizontal="right" vertical="center"/>
      <protection/>
    </xf>
    <xf numFmtId="179" fontId="30" fillId="0" borderId="29" xfId="124" applyNumberFormat="1" applyFont="1" applyFill="1" applyBorder="1" applyAlignment="1">
      <alignment horizontal="right" vertical="center"/>
      <protection/>
    </xf>
    <xf numFmtId="179" fontId="32" fillId="0" borderId="29" xfId="128" applyNumberFormat="1" applyFont="1" applyFill="1" applyBorder="1" applyAlignment="1">
      <alignment horizontal="right" vertical="center"/>
      <protection/>
    </xf>
    <xf numFmtId="179" fontId="30" fillId="0" borderId="29" xfId="128" applyNumberFormat="1" applyFont="1" applyFill="1" applyBorder="1" applyAlignment="1">
      <alignment horizontal="right" vertical="center"/>
      <protection/>
    </xf>
    <xf numFmtId="179" fontId="30" fillId="0" borderId="22" xfId="128" applyNumberFormat="1" applyFont="1" applyFill="1" applyBorder="1" applyAlignment="1">
      <alignment horizontal="right" vertical="center"/>
      <protection/>
    </xf>
    <xf numFmtId="176" fontId="32" fillId="0" borderId="24" xfId="0" applyNumberFormat="1" applyFont="1" applyFill="1" applyBorder="1" applyAlignment="1">
      <alignment wrapText="1"/>
    </xf>
    <xf numFmtId="176" fontId="30" fillId="0" borderId="24" xfId="0" applyNumberFormat="1" applyFont="1" applyFill="1" applyBorder="1" applyAlignment="1" applyProtection="1">
      <alignment wrapText="1"/>
      <protection locked="0"/>
    </xf>
    <xf numFmtId="176" fontId="30" fillId="0" borderId="24" xfId="0" applyNumberFormat="1" applyFont="1" applyFill="1" applyBorder="1" applyAlignment="1">
      <alignment wrapText="1"/>
    </xf>
    <xf numFmtId="176" fontId="30" fillId="0" borderId="20" xfId="0" applyNumberFormat="1" applyFont="1" applyFill="1" applyBorder="1" applyAlignment="1" applyProtection="1">
      <alignment wrapText="1"/>
      <protection locked="0"/>
    </xf>
    <xf numFmtId="176" fontId="30" fillId="0" borderId="21" xfId="0" applyNumberFormat="1" applyFont="1" applyFill="1" applyBorder="1" applyAlignment="1">
      <alignment wrapText="1"/>
    </xf>
    <xf numFmtId="176" fontId="30" fillId="0" borderId="21" xfId="0" applyNumberFormat="1" applyFont="1" applyFill="1" applyBorder="1" applyAlignment="1" applyProtection="1">
      <alignment wrapText="1"/>
      <protection locked="0"/>
    </xf>
    <xf numFmtId="179" fontId="32" fillId="0" borderId="29" xfId="120" applyNumberFormat="1" applyFont="1" applyFill="1" applyBorder="1" applyAlignment="1">
      <alignment horizontal="right" vertical="center"/>
      <protection/>
    </xf>
    <xf numFmtId="0" fontId="0" fillId="0" borderId="0" xfId="0" applyFont="1" applyFill="1" applyBorder="1" applyAlignment="1">
      <alignment horizontal="distributed" wrapText="1"/>
    </xf>
    <xf numFmtId="0" fontId="0" fillId="0" borderId="0" xfId="0" applyFont="1" applyFill="1" applyBorder="1" applyAlignment="1">
      <alignment horizontal="left" wrapText="1"/>
    </xf>
    <xf numFmtId="0" fontId="0" fillId="0" borderId="21" xfId="0" applyFont="1" applyFill="1" applyBorder="1" applyAlignment="1">
      <alignment horizontal="distributed" wrapText="1"/>
    </xf>
    <xf numFmtId="0" fontId="7" fillId="0" borderId="0" xfId="0" applyFont="1" applyFill="1" applyBorder="1" applyAlignment="1">
      <alignment horizontal="distributed" wrapText="1"/>
    </xf>
    <xf numFmtId="0" fontId="7" fillId="0" borderId="21" xfId="0" applyFont="1" applyFill="1" applyBorder="1" applyAlignment="1">
      <alignment horizontal="distributed" wrapText="1"/>
    </xf>
    <xf numFmtId="0" fontId="0" fillId="0" borderId="0" xfId="0" applyFont="1" applyFill="1" applyBorder="1" applyAlignment="1" applyProtection="1">
      <alignment horizontal="distributed" wrapText="1"/>
      <protection/>
    </xf>
    <xf numFmtId="0" fontId="6" fillId="0" borderId="0" xfId="0" applyFont="1" applyFill="1" applyAlignment="1">
      <alignment horizontal="distributed"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left" wrapText="1"/>
    </xf>
    <xf numFmtId="0" fontId="0" fillId="0" borderId="5" xfId="0" applyFont="1" applyFill="1" applyBorder="1" applyAlignment="1">
      <alignment horizontal="distributed" wrapText="1"/>
    </xf>
    <xf numFmtId="0" fontId="0" fillId="0" borderId="28" xfId="0" applyFont="1" applyFill="1" applyBorder="1" applyAlignment="1">
      <alignment horizontal="distributed" wrapText="1"/>
    </xf>
    <xf numFmtId="0" fontId="10" fillId="0" borderId="0" xfId="0" applyFont="1" applyFill="1" applyBorder="1" applyAlignment="1">
      <alignment horizontal="distributed"/>
    </xf>
    <xf numFmtId="0" fontId="10" fillId="0" borderId="21" xfId="0" applyFont="1" applyFill="1" applyBorder="1" applyAlignment="1">
      <alignment horizontal="distributed"/>
    </xf>
    <xf numFmtId="0" fontId="7" fillId="0" borderId="32" xfId="0" applyFont="1" applyFill="1" applyBorder="1" applyAlignment="1">
      <alignment horizontal="distributed" wrapText="1"/>
    </xf>
    <xf numFmtId="0" fontId="7" fillId="0" borderId="17" xfId="0" applyFont="1" applyFill="1" applyBorder="1" applyAlignment="1">
      <alignment horizontal="distributed" wrapText="1"/>
    </xf>
    <xf numFmtId="0" fontId="0" fillId="0" borderId="33" xfId="0" applyFont="1" applyFill="1" applyBorder="1" applyAlignment="1">
      <alignment vertical="distributed" wrapText="1"/>
    </xf>
    <xf numFmtId="0" fontId="0" fillId="0" borderId="34" xfId="0" applyFont="1" applyFill="1" applyBorder="1" applyAlignment="1">
      <alignment vertical="distributed" wrapText="1"/>
    </xf>
    <xf numFmtId="0" fontId="0" fillId="0" borderId="35" xfId="0" applyFont="1" applyFill="1" applyBorder="1" applyAlignment="1">
      <alignment vertical="distributed" wrapText="1"/>
    </xf>
    <xf numFmtId="0" fontId="0" fillId="0" borderId="36" xfId="0" applyFont="1" applyFill="1" applyBorder="1" applyAlignment="1">
      <alignment vertical="distributed" wrapText="1"/>
    </xf>
    <xf numFmtId="0" fontId="0" fillId="0" borderId="37" xfId="0" applyFont="1" applyFill="1" applyBorder="1" applyAlignment="1">
      <alignment vertical="distributed" wrapText="1"/>
    </xf>
    <xf numFmtId="0" fontId="0" fillId="0" borderId="38" xfId="0" applyFont="1" applyFill="1" applyBorder="1" applyAlignment="1">
      <alignment vertical="distributed" wrapText="1"/>
    </xf>
    <xf numFmtId="0" fontId="0" fillId="0" borderId="39"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21" xfId="0" applyFont="1" applyFill="1" applyBorder="1" applyAlignment="1" applyProtection="1">
      <alignment horizontal="distributed" wrapText="1"/>
      <protection/>
    </xf>
    <xf numFmtId="0" fontId="0" fillId="0" borderId="40" xfId="0" applyFont="1" applyFill="1" applyBorder="1" applyAlignment="1">
      <alignment vertical="distributed" wrapText="1"/>
    </xf>
    <xf numFmtId="0" fontId="0" fillId="0" borderId="41" xfId="0" applyFont="1" applyFill="1" applyBorder="1" applyAlignment="1">
      <alignment vertical="distributed" wrapText="1"/>
    </xf>
    <xf numFmtId="0" fontId="0" fillId="0" borderId="42" xfId="0" applyFont="1" applyFill="1" applyBorder="1" applyAlignment="1">
      <alignment vertical="distributed" wrapText="1"/>
    </xf>
    <xf numFmtId="0" fontId="0" fillId="0" borderId="43" xfId="0" applyFont="1" applyFill="1" applyBorder="1" applyAlignment="1">
      <alignment vertical="distributed" wrapText="1"/>
    </xf>
    <xf numFmtId="0" fontId="0" fillId="0" borderId="44" xfId="0" applyFont="1" applyFill="1" applyBorder="1" applyAlignment="1">
      <alignment vertical="distributed" wrapText="1"/>
    </xf>
    <xf numFmtId="0" fontId="0" fillId="0" borderId="45" xfId="0" applyFont="1" applyFill="1" applyBorder="1" applyAlignment="1">
      <alignment vertical="distributed" wrapText="1"/>
    </xf>
    <xf numFmtId="0" fontId="7" fillId="0" borderId="20" xfId="0" applyFont="1" applyFill="1" applyBorder="1" applyAlignment="1">
      <alignment horizontal="distributed" wrapText="1"/>
    </xf>
    <xf numFmtId="0" fontId="0" fillId="0" borderId="0" xfId="0" applyFont="1" applyFill="1" applyBorder="1" applyAlignment="1" quotePrefix="1">
      <alignment horizontal="distributed" wrapText="1"/>
    </xf>
    <xf numFmtId="0" fontId="0" fillId="0" borderId="21" xfId="0" applyFont="1" applyFill="1" applyBorder="1" applyAlignment="1" quotePrefix="1">
      <alignment horizontal="distributed" wrapText="1"/>
    </xf>
    <xf numFmtId="0" fontId="0" fillId="0" borderId="0" xfId="0" applyFont="1" applyFill="1" applyBorder="1" applyAlignment="1">
      <alignment wrapText="1"/>
    </xf>
    <xf numFmtId="0" fontId="0" fillId="0" borderId="23" xfId="0" applyFill="1" applyBorder="1" applyAlignment="1">
      <alignment horizontal="left" wrapText="1"/>
    </xf>
    <xf numFmtId="0" fontId="0" fillId="0" borderId="23" xfId="0" applyFill="1" applyBorder="1" applyAlignment="1">
      <alignment horizontal="center" vertical="center"/>
    </xf>
    <xf numFmtId="0" fontId="0" fillId="0" borderId="46" xfId="0" applyFill="1" applyBorder="1" applyAlignment="1">
      <alignment horizontal="center" vertical="center"/>
    </xf>
    <xf numFmtId="0" fontId="0" fillId="0" borderId="1" xfId="0" applyFill="1" applyBorder="1" applyAlignment="1">
      <alignment horizontal="center" vertical="center"/>
    </xf>
    <xf numFmtId="0" fontId="0" fillId="0" borderId="47" xfId="0" applyFill="1" applyBorder="1" applyAlignment="1">
      <alignment horizontal="center" vertical="center"/>
    </xf>
    <xf numFmtId="0" fontId="0" fillId="0" borderId="39" xfId="0" applyFont="1" applyFill="1" applyBorder="1" applyAlignment="1">
      <alignment horizontal="distributed" vertical="center" wrapText="1"/>
    </xf>
    <xf numFmtId="0" fontId="0" fillId="0" borderId="30"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23" xfId="0" applyFont="1" applyFill="1" applyBorder="1" applyAlignment="1">
      <alignment horizontal="left" wrapText="1"/>
    </xf>
    <xf numFmtId="0" fontId="0" fillId="0" borderId="0" xfId="0" applyFill="1" applyAlignment="1">
      <alignment vertical="center"/>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6" xfId="0" applyFont="1" applyFill="1" applyBorder="1" applyAlignment="1">
      <alignment horizontal="distributed" vertical="center"/>
    </xf>
    <xf numFmtId="0" fontId="0" fillId="0" borderId="47" xfId="0" applyFont="1" applyFill="1" applyBorder="1" applyAlignment="1">
      <alignment horizontal="distributed" vertical="center"/>
    </xf>
  </cellXfs>
  <cellStyles count="132">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2" xfId="116"/>
    <cellStyle name="標準 2 10" xfId="117"/>
    <cellStyle name="標準 2 11" xfId="118"/>
    <cellStyle name="標準 2 12" xfId="119"/>
    <cellStyle name="標準 2 13" xfId="120"/>
    <cellStyle name="標準 2 14" xfId="121"/>
    <cellStyle name="標準 2 15" xfId="122"/>
    <cellStyle name="標準 2 16" xfId="123"/>
    <cellStyle name="標準 2 17" xfId="124"/>
    <cellStyle name="標準 2 2" xfId="125"/>
    <cellStyle name="標準 2 3" xfId="126"/>
    <cellStyle name="標準 2 4" xfId="127"/>
    <cellStyle name="標準 2 5" xfId="128"/>
    <cellStyle name="標準 2 6" xfId="129"/>
    <cellStyle name="標準 2 7" xfId="130"/>
    <cellStyle name="標準 2 8" xfId="131"/>
    <cellStyle name="標準 2 9" xfId="132"/>
    <cellStyle name="標準 3" xfId="133"/>
    <cellStyle name="標準 4" xfId="134"/>
    <cellStyle name="標準 5" xfId="135"/>
    <cellStyle name="標準 6" xfId="136"/>
    <cellStyle name="標準 7" xfId="137"/>
    <cellStyle name="標準 8" xfId="138"/>
    <cellStyle name="標準 9" xfId="139"/>
    <cellStyle name="標準Ａ" xfId="140"/>
    <cellStyle name="文字列" xfId="141"/>
    <cellStyle name="未定義" xfId="142"/>
    <cellStyle name="良い" xfId="143"/>
    <cellStyle name="樘準_購－表紙 (2)_1_型－PRINT_ＳＩ型番 (2)_構成明細  (原調込み） (2)" xfId="144"/>
    <cellStyle name="湪"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O2" sqref="O2:T2"/>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12.625" style="1" customWidth="1"/>
    <col min="9" max="9" width="9.625" style="1" customWidth="1"/>
    <col min="10" max="10" width="6.50390625" style="1" customWidth="1"/>
    <col min="11" max="11" width="12.875" style="1" customWidth="1"/>
    <col min="12" max="12" width="10.50390625" style="1" customWidth="1"/>
    <col min="13" max="13" width="12.625" style="1" customWidth="1"/>
    <col min="14" max="14" width="4.625" style="3" customWidth="1"/>
    <col min="15" max="15" width="8.50390625" style="1" customWidth="1"/>
    <col min="16" max="17" width="10.00390625" style="1" customWidth="1"/>
    <col min="18" max="18" width="8.50390625" style="1" customWidth="1"/>
    <col min="19" max="19" width="11.00390625" style="1" customWidth="1"/>
    <col min="20" max="20" width="8.00390625" style="1" bestFit="1" customWidth="1"/>
    <col min="21" max="21" width="2.875" style="1" customWidth="1"/>
    <col min="22" max="22" width="2.625" style="1" customWidth="1"/>
    <col min="23" max="24" width="2.875" style="1" customWidth="1"/>
    <col min="25" max="25" width="3.125" style="1" customWidth="1"/>
    <col min="26" max="26" width="14.125" style="1" bestFit="1" customWidth="1"/>
    <col min="27" max="27" width="9.125" style="1" customWidth="1"/>
    <col min="28" max="28" width="10.625" style="1" bestFit="1" customWidth="1"/>
    <col min="29" max="16384" width="9.125" style="1" customWidth="1"/>
  </cols>
  <sheetData>
    <row r="1" spans="2:16" ht="12">
      <c r="B1" s="39" t="s">
        <v>129</v>
      </c>
      <c r="H1" s="2"/>
      <c r="P1" s="39" t="s">
        <v>130</v>
      </c>
    </row>
    <row r="2" spans="2:26" s="6" customFormat="1" ht="14.25" customHeight="1">
      <c r="B2" s="4"/>
      <c r="C2" s="4"/>
      <c r="D2" s="4"/>
      <c r="E2" s="4"/>
      <c r="F2" s="4"/>
      <c r="G2" s="4"/>
      <c r="H2" s="4"/>
      <c r="I2" s="4"/>
      <c r="J2" s="138" t="s">
        <v>123</v>
      </c>
      <c r="K2" s="138"/>
      <c r="L2" s="138"/>
      <c r="M2" s="138"/>
      <c r="N2" s="5"/>
      <c r="O2" s="138" t="s">
        <v>124</v>
      </c>
      <c r="P2" s="138"/>
      <c r="Q2" s="138"/>
      <c r="R2" s="138"/>
      <c r="S2" s="138"/>
      <c r="T2" s="138"/>
      <c r="U2" s="4"/>
      <c r="V2" s="4"/>
      <c r="W2" s="4"/>
      <c r="X2" s="4"/>
      <c r="Y2" s="4"/>
      <c r="Z2" s="4"/>
    </row>
    <row r="3" s="7" customFormat="1" ht="12" thickBot="1">
      <c r="N3" s="8"/>
    </row>
    <row r="4" spans="2:26" s="10" customFormat="1" ht="13.5" customHeight="1">
      <c r="B4" s="150" t="s">
        <v>93</v>
      </c>
      <c r="C4" s="150"/>
      <c r="D4" s="150"/>
      <c r="E4" s="150"/>
      <c r="F4" s="150"/>
      <c r="G4" s="151"/>
      <c r="H4" s="156" t="s">
        <v>90</v>
      </c>
      <c r="I4" s="156" t="s">
        <v>92</v>
      </c>
      <c r="J4" s="156" t="s">
        <v>91</v>
      </c>
      <c r="K4" s="139" t="s">
        <v>35</v>
      </c>
      <c r="L4" s="140"/>
      <c r="M4" s="140"/>
      <c r="N4" s="9"/>
      <c r="O4" s="171" t="s">
        <v>125</v>
      </c>
      <c r="P4" s="171"/>
      <c r="Q4" s="172"/>
      <c r="R4" s="139" t="s">
        <v>36</v>
      </c>
      <c r="S4" s="140"/>
      <c r="T4" s="140"/>
      <c r="U4" s="160" t="s">
        <v>94</v>
      </c>
      <c r="V4" s="161"/>
      <c r="W4" s="161"/>
      <c r="X4" s="161"/>
      <c r="Y4" s="161"/>
      <c r="Z4" s="161"/>
    </row>
    <row r="5" spans="2:28" s="10" customFormat="1" ht="13.5" customHeight="1">
      <c r="B5" s="152"/>
      <c r="C5" s="152"/>
      <c r="D5" s="152"/>
      <c r="E5" s="152"/>
      <c r="F5" s="152"/>
      <c r="G5" s="153"/>
      <c r="H5" s="157"/>
      <c r="I5" s="157"/>
      <c r="J5" s="157"/>
      <c r="K5" s="141"/>
      <c r="L5" s="142"/>
      <c r="M5" s="142"/>
      <c r="N5" s="9"/>
      <c r="O5" s="173"/>
      <c r="P5" s="173"/>
      <c r="Q5" s="174"/>
      <c r="R5" s="141"/>
      <c r="S5" s="142"/>
      <c r="T5" s="142"/>
      <c r="U5" s="162"/>
      <c r="V5" s="163"/>
      <c r="W5" s="163"/>
      <c r="X5" s="163"/>
      <c r="Y5" s="163"/>
      <c r="Z5" s="163"/>
      <c r="AB5" s="11" t="s">
        <v>115</v>
      </c>
    </row>
    <row r="6" spans="2:32" s="10" customFormat="1" ht="13.5" customHeight="1">
      <c r="B6" s="154"/>
      <c r="C6" s="154"/>
      <c r="D6" s="154"/>
      <c r="E6" s="154"/>
      <c r="F6" s="154"/>
      <c r="G6" s="155"/>
      <c r="H6" s="158"/>
      <c r="I6" s="158"/>
      <c r="J6" s="158"/>
      <c r="K6" s="13" t="s">
        <v>1</v>
      </c>
      <c r="L6" s="13" t="s">
        <v>0</v>
      </c>
      <c r="M6" s="14" t="s">
        <v>54</v>
      </c>
      <c r="N6" s="9"/>
      <c r="O6" s="12" t="s">
        <v>1</v>
      </c>
      <c r="P6" s="13" t="s">
        <v>0</v>
      </c>
      <c r="Q6" s="13" t="s">
        <v>2</v>
      </c>
      <c r="R6" s="13" t="s">
        <v>1</v>
      </c>
      <c r="S6" s="13" t="s">
        <v>0</v>
      </c>
      <c r="T6" s="14" t="s">
        <v>54</v>
      </c>
      <c r="U6" s="164"/>
      <c r="V6" s="165"/>
      <c r="W6" s="165"/>
      <c r="X6" s="165"/>
      <c r="Y6" s="165"/>
      <c r="Z6" s="165"/>
      <c r="AB6" s="11" t="s">
        <v>116</v>
      </c>
      <c r="AC6" s="10" t="s">
        <v>117</v>
      </c>
      <c r="AD6" s="10" t="s">
        <v>118</v>
      </c>
      <c r="AE6" s="10" t="s">
        <v>119</v>
      </c>
      <c r="AF6" s="10" t="s">
        <v>100</v>
      </c>
    </row>
    <row r="7" spans="2:32" s="18" customFormat="1" ht="15.75" customHeight="1">
      <c r="B7" s="148" t="s">
        <v>55</v>
      </c>
      <c r="C7" s="148"/>
      <c r="D7" s="148"/>
      <c r="E7" s="148"/>
      <c r="F7" s="148"/>
      <c r="G7" s="149"/>
      <c r="H7" s="41">
        <v>1212163</v>
      </c>
      <c r="I7" s="42">
        <v>5415</v>
      </c>
      <c r="J7" s="42">
        <v>468</v>
      </c>
      <c r="K7" s="42">
        <v>1097857</v>
      </c>
      <c r="L7" s="42">
        <v>276666</v>
      </c>
      <c r="M7" s="80">
        <v>821191</v>
      </c>
      <c r="N7" s="15"/>
      <c r="O7" s="89">
        <v>7828</v>
      </c>
      <c r="P7" s="51">
        <v>4977</v>
      </c>
      <c r="Q7" s="51">
        <v>2851</v>
      </c>
      <c r="R7" s="51">
        <v>17924</v>
      </c>
      <c r="S7" s="51">
        <v>9159</v>
      </c>
      <c r="T7" s="51">
        <v>8765</v>
      </c>
      <c r="U7" s="166" t="s">
        <v>55</v>
      </c>
      <c r="V7" s="135"/>
      <c r="W7" s="135"/>
      <c r="X7" s="135"/>
      <c r="Y7" s="135"/>
      <c r="Z7" s="135"/>
      <c r="AB7" s="19">
        <f>SUM(I7:J7,L7:M7,P7:Q7,S7:T7,'02'!H7:J7,'02'!L7:M7,'02'!O7:T7)-H7</f>
        <v>0</v>
      </c>
      <c r="AC7" s="19">
        <f>SUM(L7:M7)-K7</f>
        <v>0</v>
      </c>
      <c r="AD7" s="19">
        <f aca="true" t="shared" si="0" ref="AD7:AD29">SUM(P7:Q7)-O7</f>
        <v>0</v>
      </c>
      <c r="AE7" s="19">
        <f>SUM(S7:T7)-R7</f>
        <v>0</v>
      </c>
      <c r="AF7" s="19">
        <f>SUM('02'!L7:M7,'02'!O7:S7)-'02'!K7</f>
        <v>0</v>
      </c>
    </row>
    <row r="8" spans="2:32" s="18" customFormat="1" ht="15.75" customHeight="1">
      <c r="B8" s="17"/>
      <c r="C8" s="135" t="s">
        <v>37</v>
      </c>
      <c r="D8" s="135"/>
      <c r="E8" s="135"/>
      <c r="F8" s="135"/>
      <c r="G8" s="136"/>
      <c r="H8" s="43">
        <v>6453</v>
      </c>
      <c r="I8" s="43">
        <v>300</v>
      </c>
      <c r="J8" s="43">
        <v>0</v>
      </c>
      <c r="K8" s="43">
        <v>4710</v>
      </c>
      <c r="L8" s="43">
        <v>3158</v>
      </c>
      <c r="M8" s="81">
        <v>1552</v>
      </c>
      <c r="N8" s="15"/>
      <c r="O8" s="90">
        <v>89</v>
      </c>
      <c r="P8" s="52">
        <v>85</v>
      </c>
      <c r="Q8" s="52">
        <v>4</v>
      </c>
      <c r="R8" s="52">
        <v>615</v>
      </c>
      <c r="S8" s="52">
        <v>440</v>
      </c>
      <c r="T8" s="52">
        <v>175</v>
      </c>
      <c r="U8" s="16"/>
      <c r="V8" s="135" t="s">
        <v>37</v>
      </c>
      <c r="W8" s="135"/>
      <c r="X8" s="135"/>
      <c r="Y8" s="135"/>
      <c r="Z8" s="135"/>
      <c r="AB8" s="19">
        <f>SUM(I8:J8,L8:M8,P8:Q8,S8:T8,'02'!H8:J8,'02'!L8:M8,'02'!O8:T8)-H8</f>
        <v>0</v>
      </c>
      <c r="AC8" s="19">
        <f aca="true" t="shared" si="1" ref="AC8:AC29">SUM(L8:M8)-K8</f>
        <v>0</v>
      </c>
      <c r="AD8" s="19">
        <f t="shared" si="0"/>
        <v>0</v>
      </c>
      <c r="AE8" s="19">
        <f aca="true" t="shared" si="2" ref="AE8:AE29">SUM(S8:T8)-R8</f>
        <v>0</v>
      </c>
      <c r="AF8" s="19">
        <f>SUM('02'!L8:M8,'02'!O8:S8)-'02'!K8</f>
        <v>0</v>
      </c>
    </row>
    <row r="9" spans="2:32" s="24" customFormat="1" ht="12" customHeight="1">
      <c r="B9" s="20"/>
      <c r="C9" s="20"/>
      <c r="D9" s="132" t="s">
        <v>56</v>
      </c>
      <c r="E9" s="132"/>
      <c r="F9" s="132"/>
      <c r="G9" s="134"/>
      <c r="H9" s="43">
        <v>1054</v>
      </c>
      <c r="I9" s="40">
        <v>4</v>
      </c>
      <c r="J9" s="40">
        <v>0</v>
      </c>
      <c r="K9" s="40">
        <v>589</v>
      </c>
      <c r="L9" s="40">
        <v>438</v>
      </c>
      <c r="M9" s="82">
        <v>151</v>
      </c>
      <c r="N9" s="22"/>
      <c r="O9" s="91">
        <v>3</v>
      </c>
      <c r="P9" s="50">
        <v>3</v>
      </c>
      <c r="Q9" s="50">
        <v>0</v>
      </c>
      <c r="R9" s="50">
        <v>195</v>
      </c>
      <c r="S9" s="50">
        <v>136</v>
      </c>
      <c r="T9" s="50">
        <v>59</v>
      </c>
      <c r="U9" s="23"/>
      <c r="V9" s="20"/>
      <c r="W9" s="132" t="s">
        <v>57</v>
      </c>
      <c r="X9" s="132"/>
      <c r="Y9" s="132"/>
      <c r="Z9" s="132"/>
      <c r="AB9" s="19">
        <f>SUM(I9:J9,L9:M9,P9:Q9,S9:T9,'02'!H9:J9,'02'!L9:M9,'02'!O9:T9)-H9</f>
        <v>0</v>
      </c>
      <c r="AC9" s="19">
        <f t="shared" si="1"/>
        <v>0</v>
      </c>
      <c r="AD9" s="19">
        <f t="shared" si="0"/>
        <v>0</v>
      </c>
      <c r="AE9" s="19">
        <f t="shared" si="2"/>
        <v>0</v>
      </c>
      <c r="AF9" s="19">
        <f>SUM('02'!L9:M9,'02'!O9:S9)-'02'!K9</f>
        <v>0</v>
      </c>
    </row>
    <row r="10" spans="2:32" s="24" customFormat="1" ht="12" customHeight="1">
      <c r="B10" s="20"/>
      <c r="C10" s="20"/>
      <c r="D10" s="20"/>
      <c r="E10" s="132" t="s">
        <v>5</v>
      </c>
      <c r="F10" s="132"/>
      <c r="G10" s="134"/>
      <c r="H10" s="43">
        <v>993</v>
      </c>
      <c r="I10" s="40">
        <v>4</v>
      </c>
      <c r="J10" s="40">
        <v>0</v>
      </c>
      <c r="K10" s="40">
        <v>567</v>
      </c>
      <c r="L10" s="40">
        <v>426</v>
      </c>
      <c r="M10" s="82">
        <v>141</v>
      </c>
      <c r="N10" s="25"/>
      <c r="O10" s="91">
        <v>2</v>
      </c>
      <c r="P10" s="50">
        <v>2</v>
      </c>
      <c r="Q10" s="50">
        <v>0</v>
      </c>
      <c r="R10" s="50">
        <v>182</v>
      </c>
      <c r="S10" s="50">
        <v>128</v>
      </c>
      <c r="T10" s="50">
        <v>54</v>
      </c>
      <c r="U10" s="23"/>
      <c r="V10" s="20"/>
      <c r="W10" s="20"/>
      <c r="X10" s="132" t="s">
        <v>5</v>
      </c>
      <c r="Y10" s="132"/>
      <c r="Z10" s="132"/>
      <c r="AB10" s="19">
        <f>SUM(I10:J10,L10:M10,P10:Q10,S10:T10,'02'!H10:J10,'02'!L10:M10,'02'!O10:T10)-H10</f>
        <v>0</v>
      </c>
      <c r="AC10" s="19">
        <f t="shared" si="1"/>
        <v>0</v>
      </c>
      <c r="AD10" s="19">
        <f t="shared" si="0"/>
        <v>0</v>
      </c>
      <c r="AE10" s="19">
        <f t="shared" si="2"/>
        <v>0</v>
      </c>
      <c r="AF10" s="19">
        <f>SUM('02'!L10:M10,'02'!O10:S10)-'02'!K10</f>
        <v>0</v>
      </c>
    </row>
    <row r="11" spans="2:32" s="24" customFormat="1" ht="12" customHeight="1">
      <c r="B11" s="20"/>
      <c r="C11" s="20"/>
      <c r="D11" s="20"/>
      <c r="E11" s="132" t="s">
        <v>38</v>
      </c>
      <c r="F11" s="132"/>
      <c r="G11" s="134"/>
      <c r="H11" s="43">
        <v>12</v>
      </c>
      <c r="I11" s="40">
        <v>0</v>
      </c>
      <c r="J11" s="40">
        <v>0</v>
      </c>
      <c r="K11" s="40">
        <v>0</v>
      </c>
      <c r="L11" s="40">
        <v>0</v>
      </c>
      <c r="M11" s="82">
        <v>0</v>
      </c>
      <c r="N11" s="25"/>
      <c r="O11" s="91">
        <v>0</v>
      </c>
      <c r="P11" s="50">
        <v>0</v>
      </c>
      <c r="Q11" s="50">
        <v>0</v>
      </c>
      <c r="R11" s="50">
        <v>4</v>
      </c>
      <c r="S11" s="50">
        <v>1</v>
      </c>
      <c r="T11" s="50">
        <v>3</v>
      </c>
      <c r="U11" s="23"/>
      <c r="V11" s="20"/>
      <c r="W11" s="20"/>
      <c r="X11" s="132" t="s">
        <v>38</v>
      </c>
      <c r="Y11" s="132"/>
      <c r="Z11" s="132"/>
      <c r="AB11" s="19">
        <f>SUM(I11:J11,L11:M11,P11:Q11,S11:T11,'02'!H11:J11,'02'!L11:M11,'02'!O11:T11)-H11</f>
        <v>0</v>
      </c>
      <c r="AC11" s="19">
        <f t="shared" si="1"/>
        <v>0</v>
      </c>
      <c r="AD11" s="19">
        <f t="shared" si="0"/>
        <v>0</v>
      </c>
      <c r="AE11" s="19">
        <f t="shared" si="2"/>
        <v>0</v>
      </c>
      <c r="AF11" s="19">
        <f>SUM('02'!L11:M11,'02'!O11:S11)-'02'!K11</f>
        <v>0</v>
      </c>
    </row>
    <row r="12" spans="2:32" s="24" customFormat="1" ht="12" customHeight="1">
      <c r="B12" s="20"/>
      <c r="C12" s="20"/>
      <c r="D12" s="20"/>
      <c r="E12" s="132" t="s">
        <v>6</v>
      </c>
      <c r="F12" s="132"/>
      <c r="G12" s="134"/>
      <c r="H12" s="45">
        <v>31</v>
      </c>
      <c r="I12" s="44">
        <v>0</v>
      </c>
      <c r="J12" s="44">
        <v>0</v>
      </c>
      <c r="K12" s="44">
        <v>13</v>
      </c>
      <c r="L12" s="44">
        <v>7</v>
      </c>
      <c r="M12" s="83">
        <v>6</v>
      </c>
      <c r="N12" s="25"/>
      <c r="O12" s="92">
        <v>1</v>
      </c>
      <c r="P12" s="53">
        <v>1</v>
      </c>
      <c r="Q12" s="53">
        <v>0</v>
      </c>
      <c r="R12" s="53">
        <v>7</v>
      </c>
      <c r="S12" s="53">
        <v>5</v>
      </c>
      <c r="T12" s="53">
        <v>2</v>
      </c>
      <c r="U12" s="23"/>
      <c r="V12" s="20"/>
      <c r="W12" s="20"/>
      <c r="X12" s="132" t="s">
        <v>6</v>
      </c>
      <c r="Y12" s="132"/>
      <c r="Z12" s="132"/>
      <c r="AB12" s="19">
        <f>SUM(I12:J12,L12:M12,P12:Q12,S12:T12,'02'!H12:J12,'02'!L12:M12,'02'!O12:T12)-H12</f>
        <v>0</v>
      </c>
      <c r="AC12" s="19">
        <f t="shared" si="1"/>
        <v>0</v>
      </c>
      <c r="AD12" s="19">
        <f t="shared" si="0"/>
        <v>0</v>
      </c>
      <c r="AE12" s="19">
        <f t="shared" si="2"/>
        <v>0</v>
      </c>
      <c r="AF12" s="19">
        <f>SUM('02'!L12:M12,'02'!O12:S12)-'02'!K12</f>
        <v>0</v>
      </c>
    </row>
    <row r="13" spans="2:32" s="24" customFormat="1" ht="12" customHeight="1">
      <c r="B13" s="20"/>
      <c r="C13" s="20"/>
      <c r="D13" s="20"/>
      <c r="E13" s="132" t="s">
        <v>7</v>
      </c>
      <c r="F13" s="132"/>
      <c r="G13" s="134"/>
      <c r="H13" s="45">
        <v>18</v>
      </c>
      <c r="I13" s="44">
        <v>0</v>
      </c>
      <c r="J13" s="44">
        <v>0</v>
      </c>
      <c r="K13" s="44">
        <v>9</v>
      </c>
      <c r="L13" s="44">
        <v>5</v>
      </c>
      <c r="M13" s="83">
        <v>4</v>
      </c>
      <c r="N13" s="25"/>
      <c r="O13" s="92">
        <v>0</v>
      </c>
      <c r="P13" s="53">
        <v>0</v>
      </c>
      <c r="Q13" s="53">
        <v>0</v>
      </c>
      <c r="R13" s="53">
        <v>2</v>
      </c>
      <c r="S13" s="53">
        <v>2</v>
      </c>
      <c r="T13" s="53">
        <v>0</v>
      </c>
      <c r="U13" s="23"/>
      <c r="V13" s="20"/>
      <c r="W13" s="20"/>
      <c r="X13" s="132" t="s">
        <v>7</v>
      </c>
      <c r="Y13" s="132"/>
      <c r="Z13" s="132"/>
      <c r="AB13" s="19">
        <f>SUM(I13:J13,L13:M13,P13:Q13,S13:T13,'02'!H13:J13,'02'!L13:M13,'02'!O13:T13)-H13</f>
        <v>0</v>
      </c>
      <c r="AC13" s="19">
        <f t="shared" si="1"/>
        <v>0</v>
      </c>
      <c r="AD13" s="19">
        <f t="shared" si="0"/>
        <v>0</v>
      </c>
      <c r="AE13" s="19">
        <f t="shared" si="2"/>
        <v>0</v>
      </c>
      <c r="AF13" s="19">
        <f>SUM('02'!L13:M13,'02'!O13:S13)-'02'!K13</f>
        <v>0</v>
      </c>
    </row>
    <row r="14" spans="2:32" s="24" customFormat="1" ht="12" customHeight="1">
      <c r="B14" s="20"/>
      <c r="C14" s="20"/>
      <c r="D14" s="132" t="s">
        <v>39</v>
      </c>
      <c r="E14" s="132"/>
      <c r="F14" s="132"/>
      <c r="G14" s="134"/>
      <c r="H14" s="45">
        <v>3056</v>
      </c>
      <c r="I14" s="44">
        <v>2</v>
      </c>
      <c r="J14" s="44">
        <v>0</v>
      </c>
      <c r="K14" s="44">
        <v>2690</v>
      </c>
      <c r="L14" s="44">
        <v>2146</v>
      </c>
      <c r="M14" s="83">
        <v>544</v>
      </c>
      <c r="N14" s="22"/>
      <c r="O14" s="92">
        <v>81</v>
      </c>
      <c r="P14" s="53">
        <v>79</v>
      </c>
      <c r="Q14" s="53">
        <v>2</v>
      </c>
      <c r="R14" s="53">
        <v>167</v>
      </c>
      <c r="S14" s="53">
        <v>146</v>
      </c>
      <c r="T14" s="53">
        <v>21</v>
      </c>
      <c r="U14" s="23"/>
      <c r="V14" s="20"/>
      <c r="W14" s="132" t="s">
        <v>39</v>
      </c>
      <c r="X14" s="132"/>
      <c r="Y14" s="132"/>
      <c r="Z14" s="132"/>
      <c r="AB14" s="19">
        <f>SUM(I14:J14,L14:M14,P14:Q14,S14:T14,'02'!H14:J14,'02'!L14:M14,'02'!O14:T14)-H14</f>
        <v>0</v>
      </c>
      <c r="AC14" s="19">
        <f t="shared" si="1"/>
        <v>0</v>
      </c>
      <c r="AD14" s="19">
        <f t="shared" si="0"/>
        <v>0</v>
      </c>
      <c r="AE14" s="19">
        <f t="shared" si="2"/>
        <v>0</v>
      </c>
      <c r="AF14" s="19">
        <f>SUM('02'!L14:M14,'02'!O14:S14)-'02'!K14</f>
        <v>0</v>
      </c>
    </row>
    <row r="15" spans="2:32" s="24" customFormat="1" ht="12" customHeight="1">
      <c r="B15" s="20"/>
      <c r="C15" s="20"/>
      <c r="D15" s="20"/>
      <c r="E15" s="132" t="s">
        <v>8</v>
      </c>
      <c r="F15" s="132"/>
      <c r="G15" s="134"/>
      <c r="H15" s="45">
        <v>17</v>
      </c>
      <c r="I15" s="44">
        <v>0</v>
      </c>
      <c r="J15" s="44">
        <v>0</v>
      </c>
      <c r="K15" s="44">
        <v>9</v>
      </c>
      <c r="L15" s="44">
        <v>7</v>
      </c>
      <c r="M15" s="83">
        <v>2</v>
      </c>
      <c r="N15" s="25"/>
      <c r="O15" s="92">
        <v>0</v>
      </c>
      <c r="P15" s="53">
        <v>0</v>
      </c>
      <c r="Q15" s="53">
        <v>0</v>
      </c>
      <c r="R15" s="53">
        <v>4</v>
      </c>
      <c r="S15" s="53">
        <v>3</v>
      </c>
      <c r="T15" s="53">
        <v>1</v>
      </c>
      <c r="U15" s="23"/>
      <c r="V15" s="20"/>
      <c r="W15" s="20"/>
      <c r="X15" s="132" t="s">
        <v>8</v>
      </c>
      <c r="Y15" s="132"/>
      <c r="Z15" s="132"/>
      <c r="AB15" s="19">
        <f>SUM(I15:J15,L15:M15,P15:Q15,S15:T15,'02'!H15:J15,'02'!L15:M15,'02'!O15:T15)-H15</f>
        <v>0</v>
      </c>
      <c r="AC15" s="19">
        <f t="shared" si="1"/>
        <v>0</v>
      </c>
      <c r="AD15" s="19">
        <f t="shared" si="0"/>
        <v>0</v>
      </c>
      <c r="AE15" s="19">
        <f t="shared" si="2"/>
        <v>0</v>
      </c>
      <c r="AF15" s="19">
        <f>SUM('02'!L15:M15,'02'!O15:S15)-'02'!K15</f>
        <v>0</v>
      </c>
    </row>
    <row r="16" spans="2:32" s="24" customFormat="1" ht="12" customHeight="1">
      <c r="B16" s="20"/>
      <c r="C16" s="20"/>
      <c r="D16" s="20"/>
      <c r="E16" s="132" t="s">
        <v>9</v>
      </c>
      <c r="F16" s="132"/>
      <c r="G16" s="134"/>
      <c r="H16" s="45">
        <v>1085</v>
      </c>
      <c r="I16" s="44">
        <v>1</v>
      </c>
      <c r="J16" s="44">
        <v>0</v>
      </c>
      <c r="K16" s="44">
        <v>962</v>
      </c>
      <c r="L16" s="44">
        <v>730</v>
      </c>
      <c r="M16" s="83">
        <v>232</v>
      </c>
      <c r="N16" s="25"/>
      <c r="O16" s="92">
        <v>5</v>
      </c>
      <c r="P16" s="53">
        <v>5</v>
      </c>
      <c r="Q16" s="53">
        <v>0</v>
      </c>
      <c r="R16" s="53">
        <v>88</v>
      </c>
      <c r="S16" s="53">
        <v>81</v>
      </c>
      <c r="T16" s="53">
        <v>7</v>
      </c>
      <c r="U16" s="23"/>
      <c r="V16" s="20"/>
      <c r="W16" s="20"/>
      <c r="X16" s="132" t="s">
        <v>9</v>
      </c>
      <c r="Y16" s="132"/>
      <c r="Z16" s="132"/>
      <c r="AB16" s="19">
        <f>SUM(I16:J16,L16:M16,P16:Q16,S16:T16,'02'!H16:J16,'02'!L16:M16,'02'!O16:T16)-H16</f>
        <v>0</v>
      </c>
      <c r="AC16" s="19">
        <f t="shared" si="1"/>
        <v>0</v>
      </c>
      <c r="AD16" s="19">
        <f t="shared" si="0"/>
        <v>0</v>
      </c>
      <c r="AE16" s="19">
        <f t="shared" si="2"/>
        <v>0</v>
      </c>
      <c r="AF16" s="19">
        <f>SUM('02'!L16:M16,'02'!O16:S16)-'02'!K16</f>
        <v>0</v>
      </c>
    </row>
    <row r="17" spans="2:32" s="24" customFormat="1" ht="12" customHeight="1">
      <c r="B17" s="20"/>
      <c r="C17" s="20"/>
      <c r="D17" s="20"/>
      <c r="E17" s="132" t="s">
        <v>10</v>
      </c>
      <c r="F17" s="132"/>
      <c r="G17" s="134"/>
      <c r="H17" s="45">
        <v>44</v>
      </c>
      <c r="I17" s="44">
        <v>0</v>
      </c>
      <c r="J17" s="44">
        <v>0</v>
      </c>
      <c r="K17" s="44">
        <v>40</v>
      </c>
      <c r="L17" s="44">
        <v>26</v>
      </c>
      <c r="M17" s="83">
        <v>14</v>
      </c>
      <c r="N17" s="25"/>
      <c r="O17" s="92">
        <v>0</v>
      </c>
      <c r="P17" s="53">
        <v>0</v>
      </c>
      <c r="Q17" s="53">
        <v>0</v>
      </c>
      <c r="R17" s="53">
        <v>2</v>
      </c>
      <c r="S17" s="53">
        <v>1</v>
      </c>
      <c r="T17" s="53">
        <v>1</v>
      </c>
      <c r="U17" s="23"/>
      <c r="V17" s="20"/>
      <c r="W17" s="20"/>
      <c r="X17" s="132" t="s">
        <v>10</v>
      </c>
      <c r="Y17" s="132"/>
      <c r="Z17" s="132"/>
      <c r="AB17" s="19">
        <f>SUM(I17:J17,L17:M17,P17:Q17,S17:T17,'02'!H17:J17,'02'!L17:M17,'02'!O17:T17)-H17</f>
        <v>0</v>
      </c>
      <c r="AC17" s="19">
        <f t="shared" si="1"/>
        <v>0</v>
      </c>
      <c r="AD17" s="19">
        <f t="shared" si="0"/>
        <v>0</v>
      </c>
      <c r="AE17" s="19">
        <f t="shared" si="2"/>
        <v>0</v>
      </c>
      <c r="AF17" s="19">
        <f>SUM('02'!L17:M17,'02'!O17:S17)-'02'!K17</f>
        <v>0</v>
      </c>
    </row>
    <row r="18" spans="2:32" s="24" customFormat="1" ht="12" customHeight="1">
      <c r="B18" s="20"/>
      <c r="C18" s="20"/>
      <c r="D18" s="20"/>
      <c r="E18" s="132" t="s">
        <v>11</v>
      </c>
      <c r="F18" s="132"/>
      <c r="G18" s="134"/>
      <c r="H18" s="45">
        <v>1910</v>
      </c>
      <c r="I18" s="44">
        <v>1</v>
      </c>
      <c r="J18" s="44">
        <v>0</v>
      </c>
      <c r="K18" s="44">
        <v>1679</v>
      </c>
      <c r="L18" s="44">
        <v>1383</v>
      </c>
      <c r="M18" s="83">
        <v>296</v>
      </c>
      <c r="N18" s="25"/>
      <c r="O18" s="92">
        <v>76</v>
      </c>
      <c r="P18" s="53">
        <v>74</v>
      </c>
      <c r="Q18" s="53">
        <v>2</v>
      </c>
      <c r="R18" s="53">
        <v>73</v>
      </c>
      <c r="S18" s="53">
        <v>61</v>
      </c>
      <c r="T18" s="53">
        <v>12</v>
      </c>
      <c r="U18" s="23"/>
      <c r="V18" s="20"/>
      <c r="W18" s="20"/>
      <c r="X18" s="132" t="s">
        <v>11</v>
      </c>
      <c r="Y18" s="132"/>
      <c r="Z18" s="132"/>
      <c r="AB18" s="19">
        <f>SUM(I18:J18,L18:M18,P18:Q18,S18:T18,'02'!H18:J18,'02'!L18:M18,'02'!O18:T18)-H18</f>
        <v>0</v>
      </c>
      <c r="AC18" s="19">
        <f t="shared" si="1"/>
        <v>0</v>
      </c>
      <c r="AD18" s="19">
        <f t="shared" si="0"/>
        <v>0</v>
      </c>
      <c r="AE18" s="19">
        <f t="shared" si="2"/>
        <v>0</v>
      </c>
      <c r="AF18" s="19">
        <f>SUM('02'!L18:M18,'02'!O18:S18)-'02'!K18</f>
        <v>0</v>
      </c>
    </row>
    <row r="19" spans="2:32" s="24" customFormat="1" ht="12" customHeight="1">
      <c r="B19" s="20"/>
      <c r="C19" s="20"/>
      <c r="D19" s="132" t="s">
        <v>40</v>
      </c>
      <c r="E19" s="132"/>
      <c r="F19" s="132"/>
      <c r="G19" s="134"/>
      <c r="H19" s="45">
        <v>1093</v>
      </c>
      <c r="I19" s="44">
        <v>1</v>
      </c>
      <c r="J19" s="44">
        <v>0</v>
      </c>
      <c r="K19" s="44">
        <v>558</v>
      </c>
      <c r="L19" s="44">
        <v>308</v>
      </c>
      <c r="M19" s="83">
        <v>250</v>
      </c>
      <c r="N19" s="25"/>
      <c r="O19" s="92">
        <v>3</v>
      </c>
      <c r="P19" s="53">
        <v>2</v>
      </c>
      <c r="Q19" s="53">
        <v>1</v>
      </c>
      <c r="R19" s="53">
        <v>214</v>
      </c>
      <c r="S19" s="53">
        <v>134</v>
      </c>
      <c r="T19" s="53">
        <v>80</v>
      </c>
      <c r="U19" s="23"/>
      <c r="V19" s="20"/>
      <c r="W19" s="132" t="s">
        <v>40</v>
      </c>
      <c r="X19" s="132"/>
      <c r="Y19" s="132"/>
      <c r="Z19" s="132"/>
      <c r="AB19" s="19">
        <f>SUM(I19:J19,L19:M19,P19:Q19,S19:T19,'02'!H19:J19,'02'!L19:M19,'02'!O19:T19)-H19</f>
        <v>0</v>
      </c>
      <c r="AC19" s="19">
        <f t="shared" si="1"/>
        <v>0</v>
      </c>
      <c r="AD19" s="19">
        <f t="shared" si="0"/>
        <v>0</v>
      </c>
      <c r="AE19" s="19">
        <f t="shared" si="2"/>
        <v>0</v>
      </c>
      <c r="AF19" s="19">
        <f>SUM('02'!L19:M19,'02'!O19:S19)-'02'!K19</f>
        <v>0</v>
      </c>
    </row>
    <row r="20" spans="2:32" s="24" customFormat="1" ht="12" customHeight="1">
      <c r="B20" s="20"/>
      <c r="C20" s="20"/>
      <c r="D20" s="132" t="s">
        <v>41</v>
      </c>
      <c r="E20" s="132"/>
      <c r="F20" s="132"/>
      <c r="G20" s="134"/>
      <c r="H20" s="45">
        <v>1250</v>
      </c>
      <c r="I20" s="44">
        <v>293</v>
      </c>
      <c r="J20" s="44">
        <v>0</v>
      </c>
      <c r="K20" s="44">
        <v>873</v>
      </c>
      <c r="L20" s="44">
        <v>266</v>
      </c>
      <c r="M20" s="83">
        <v>607</v>
      </c>
      <c r="N20" s="25"/>
      <c r="O20" s="92">
        <v>2</v>
      </c>
      <c r="P20" s="53">
        <v>1</v>
      </c>
      <c r="Q20" s="53">
        <v>1</v>
      </c>
      <c r="R20" s="53">
        <v>39</v>
      </c>
      <c r="S20" s="53">
        <v>24</v>
      </c>
      <c r="T20" s="53">
        <v>15</v>
      </c>
      <c r="U20" s="23"/>
      <c r="V20" s="20"/>
      <c r="W20" s="132" t="s">
        <v>41</v>
      </c>
      <c r="X20" s="132"/>
      <c r="Y20" s="132"/>
      <c r="Z20" s="132"/>
      <c r="AB20" s="19">
        <f>SUM(I20:J20,L20:M20,P20:Q20,S20:T20,'02'!H20:J20,'02'!L20:M20,'02'!O20:T20)-H20</f>
        <v>0</v>
      </c>
      <c r="AC20" s="19">
        <f t="shared" si="1"/>
        <v>0</v>
      </c>
      <c r="AD20" s="19">
        <f t="shared" si="0"/>
        <v>0</v>
      </c>
      <c r="AE20" s="19">
        <f t="shared" si="2"/>
        <v>0</v>
      </c>
      <c r="AF20" s="19">
        <f>SUM('02'!L20:M20,'02'!O20:S20)-'02'!K20</f>
        <v>0</v>
      </c>
    </row>
    <row r="21" spans="2:32" s="18" customFormat="1" ht="15.75" customHeight="1">
      <c r="B21" s="17"/>
      <c r="C21" s="135" t="s">
        <v>42</v>
      </c>
      <c r="D21" s="135"/>
      <c r="E21" s="135"/>
      <c r="F21" s="135"/>
      <c r="G21" s="136"/>
      <c r="H21" s="45">
        <v>65814</v>
      </c>
      <c r="I21" s="45">
        <v>281</v>
      </c>
      <c r="J21" s="45">
        <v>21</v>
      </c>
      <c r="K21" s="45">
        <v>59423</v>
      </c>
      <c r="L21" s="45">
        <v>26925</v>
      </c>
      <c r="M21" s="84">
        <v>32498</v>
      </c>
      <c r="N21" s="15"/>
      <c r="O21" s="93">
        <v>275</v>
      </c>
      <c r="P21" s="54">
        <v>199</v>
      </c>
      <c r="Q21" s="54">
        <v>76</v>
      </c>
      <c r="R21" s="54">
        <v>4011</v>
      </c>
      <c r="S21" s="54">
        <v>2810</v>
      </c>
      <c r="T21" s="54">
        <v>1201</v>
      </c>
      <c r="U21" s="16"/>
      <c r="V21" s="135" t="s">
        <v>42</v>
      </c>
      <c r="W21" s="135"/>
      <c r="X21" s="135"/>
      <c r="Y21" s="135"/>
      <c r="Z21" s="135"/>
      <c r="AB21" s="19">
        <f>SUM(I21:J21,L21:M21,P21:Q21,S21:T21,'02'!H21:J21,'02'!L21:M21,'02'!O21:T21)-H21</f>
        <v>0</v>
      </c>
      <c r="AC21" s="19">
        <f t="shared" si="1"/>
        <v>0</v>
      </c>
      <c r="AD21" s="19">
        <f t="shared" si="0"/>
        <v>0</v>
      </c>
      <c r="AE21" s="19">
        <f t="shared" si="2"/>
        <v>0</v>
      </c>
      <c r="AF21" s="19">
        <f>SUM('02'!L21:M21,'02'!O21:S21)-'02'!K21</f>
        <v>0</v>
      </c>
    </row>
    <row r="22" spans="2:32" s="24" customFormat="1" ht="12" customHeight="1">
      <c r="B22" s="20"/>
      <c r="C22" s="20"/>
      <c r="D22" s="132" t="s">
        <v>4</v>
      </c>
      <c r="E22" s="132"/>
      <c r="F22" s="132"/>
      <c r="G22" s="134"/>
      <c r="H22" s="45">
        <v>10</v>
      </c>
      <c r="I22" s="44">
        <v>1</v>
      </c>
      <c r="J22" s="44">
        <v>0</v>
      </c>
      <c r="K22" s="44">
        <v>0</v>
      </c>
      <c r="L22" s="44">
        <v>0</v>
      </c>
      <c r="M22" s="83">
        <v>0</v>
      </c>
      <c r="N22" s="25"/>
      <c r="O22" s="92">
        <v>0</v>
      </c>
      <c r="P22" s="53">
        <v>0</v>
      </c>
      <c r="Q22" s="53">
        <v>0</v>
      </c>
      <c r="R22" s="53">
        <v>2</v>
      </c>
      <c r="S22" s="53">
        <v>2</v>
      </c>
      <c r="T22" s="53">
        <v>0</v>
      </c>
      <c r="U22" s="23"/>
      <c r="V22" s="20"/>
      <c r="W22" s="132" t="s">
        <v>4</v>
      </c>
      <c r="X22" s="132"/>
      <c r="Y22" s="132"/>
      <c r="Z22" s="132"/>
      <c r="AB22" s="19">
        <f>SUM(I22:J22,L22:M22,P22:Q22,S22:T22,'02'!H22:J22,'02'!L22:M22,'02'!O22:T22)-H22</f>
        <v>0</v>
      </c>
      <c r="AC22" s="19">
        <f t="shared" si="1"/>
        <v>0</v>
      </c>
      <c r="AD22" s="19">
        <f t="shared" si="0"/>
        <v>0</v>
      </c>
      <c r="AE22" s="19">
        <f t="shared" si="2"/>
        <v>0</v>
      </c>
      <c r="AF22" s="19">
        <f>SUM('02'!L22:M22,'02'!O22:S22)-'02'!K22</f>
        <v>0</v>
      </c>
    </row>
    <row r="23" spans="2:32" s="24" customFormat="1" ht="12" customHeight="1">
      <c r="B23" s="20"/>
      <c r="C23" s="20"/>
      <c r="D23" s="132" t="s">
        <v>43</v>
      </c>
      <c r="E23" s="132"/>
      <c r="F23" s="132"/>
      <c r="G23" s="134"/>
      <c r="H23" s="45">
        <v>32372</v>
      </c>
      <c r="I23" s="44">
        <v>52</v>
      </c>
      <c r="J23" s="44">
        <v>0</v>
      </c>
      <c r="K23" s="44">
        <v>29487</v>
      </c>
      <c r="L23" s="44">
        <v>16606</v>
      </c>
      <c r="M23" s="83">
        <v>12881</v>
      </c>
      <c r="N23" s="25"/>
      <c r="O23" s="92">
        <v>177</v>
      </c>
      <c r="P23" s="53">
        <v>134</v>
      </c>
      <c r="Q23" s="53">
        <v>43</v>
      </c>
      <c r="R23" s="53">
        <v>1969</v>
      </c>
      <c r="S23" s="53">
        <v>1403</v>
      </c>
      <c r="T23" s="53">
        <v>566</v>
      </c>
      <c r="U23" s="23"/>
      <c r="V23" s="20"/>
      <c r="W23" s="132" t="s">
        <v>43</v>
      </c>
      <c r="X23" s="132"/>
      <c r="Y23" s="132"/>
      <c r="Z23" s="132"/>
      <c r="AB23" s="19">
        <f>SUM(I23:J23,L23:M23,P23:Q23,S23:T23,'02'!H23:J23,'02'!L23:M23,'02'!O23:T23)-H23</f>
        <v>0</v>
      </c>
      <c r="AC23" s="19">
        <f t="shared" si="1"/>
        <v>0</v>
      </c>
      <c r="AD23" s="19">
        <f t="shared" si="0"/>
        <v>0</v>
      </c>
      <c r="AE23" s="19">
        <f t="shared" si="2"/>
        <v>0</v>
      </c>
      <c r="AF23" s="19">
        <f>SUM('02'!L23:M23,'02'!O23:S23)-'02'!K23</f>
        <v>0</v>
      </c>
    </row>
    <row r="24" spans="2:32" s="24" customFormat="1" ht="12" customHeight="1">
      <c r="B24" s="20"/>
      <c r="C24" s="20"/>
      <c r="D24" s="132" t="s">
        <v>58</v>
      </c>
      <c r="E24" s="132"/>
      <c r="F24" s="132"/>
      <c r="G24" s="134"/>
      <c r="H24" s="45">
        <v>26653</v>
      </c>
      <c r="I24" s="44">
        <v>142</v>
      </c>
      <c r="J24" s="44">
        <v>16</v>
      </c>
      <c r="K24" s="44">
        <v>23610</v>
      </c>
      <c r="L24" s="44">
        <v>8946</v>
      </c>
      <c r="M24" s="83">
        <v>14664</v>
      </c>
      <c r="N24" s="25"/>
      <c r="O24" s="92">
        <v>82</v>
      </c>
      <c r="P24" s="53">
        <v>56</v>
      </c>
      <c r="Q24" s="53">
        <v>26</v>
      </c>
      <c r="R24" s="53">
        <v>1905</v>
      </c>
      <c r="S24" s="53">
        <v>1326</v>
      </c>
      <c r="T24" s="53">
        <v>579</v>
      </c>
      <c r="U24" s="23"/>
      <c r="V24" s="20"/>
      <c r="W24" s="132" t="s">
        <v>22</v>
      </c>
      <c r="X24" s="132"/>
      <c r="Y24" s="132"/>
      <c r="Z24" s="132"/>
      <c r="AB24" s="19">
        <f>SUM(I24:J24,L24:M24,P24:Q24,S24:T24,'02'!H24:J24,'02'!L24:M24,'02'!O24:T24)-H24</f>
        <v>0</v>
      </c>
      <c r="AC24" s="19">
        <f t="shared" si="1"/>
        <v>0</v>
      </c>
      <c r="AD24" s="19">
        <f t="shared" si="0"/>
        <v>0</v>
      </c>
      <c r="AE24" s="19">
        <f t="shared" si="2"/>
        <v>0</v>
      </c>
      <c r="AF24" s="19">
        <f>SUM('02'!L24:M24,'02'!O24:S24)-'02'!K24</f>
        <v>0</v>
      </c>
    </row>
    <row r="25" spans="2:32" s="24" customFormat="1" ht="12" customHeight="1">
      <c r="B25" s="20"/>
      <c r="C25" s="20"/>
      <c r="D25" s="20"/>
      <c r="E25" s="133" t="s">
        <v>23</v>
      </c>
      <c r="F25" s="133"/>
      <c r="G25" s="21" t="s">
        <v>21</v>
      </c>
      <c r="H25" s="45">
        <v>92</v>
      </c>
      <c r="I25" s="44">
        <v>0</v>
      </c>
      <c r="J25" s="44">
        <v>0</v>
      </c>
      <c r="K25" s="44">
        <v>33</v>
      </c>
      <c r="L25" s="44">
        <v>18</v>
      </c>
      <c r="M25" s="83">
        <v>15</v>
      </c>
      <c r="N25" s="25"/>
      <c r="O25" s="92">
        <v>1</v>
      </c>
      <c r="P25" s="53">
        <v>1</v>
      </c>
      <c r="Q25" s="53">
        <v>0</v>
      </c>
      <c r="R25" s="53">
        <v>22</v>
      </c>
      <c r="S25" s="53">
        <v>7</v>
      </c>
      <c r="T25" s="53">
        <v>15</v>
      </c>
      <c r="U25" s="23"/>
      <c r="V25" s="20"/>
      <c r="W25" s="20"/>
      <c r="X25" s="133" t="s">
        <v>23</v>
      </c>
      <c r="Y25" s="133"/>
      <c r="Z25" s="20" t="s">
        <v>21</v>
      </c>
      <c r="AB25" s="19">
        <f>SUM(I25:J25,L25:M25,P25:Q25,S25:T25,'02'!H25:J25,'02'!L25:M25,'02'!O25:T25)-H25</f>
        <v>0</v>
      </c>
      <c r="AC25" s="19">
        <f t="shared" si="1"/>
        <v>0</v>
      </c>
      <c r="AD25" s="19">
        <f t="shared" si="0"/>
        <v>0</v>
      </c>
      <c r="AE25" s="19">
        <f t="shared" si="2"/>
        <v>0</v>
      </c>
      <c r="AF25" s="19">
        <f>SUM('02'!L25:M25,'02'!O25:S25)-'02'!K25</f>
        <v>0</v>
      </c>
    </row>
    <row r="26" spans="2:32" s="24" customFormat="1" ht="12" customHeight="1">
      <c r="B26" s="20"/>
      <c r="C26" s="20"/>
      <c r="D26" s="132" t="s">
        <v>24</v>
      </c>
      <c r="E26" s="132"/>
      <c r="F26" s="132"/>
      <c r="G26" s="134"/>
      <c r="H26" s="45">
        <v>3738</v>
      </c>
      <c r="I26" s="44">
        <v>54</v>
      </c>
      <c r="J26" s="44">
        <v>5</v>
      </c>
      <c r="K26" s="44">
        <v>3466</v>
      </c>
      <c r="L26" s="44">
        <v>918</v>
      </c>
      <c r="M26" s="83">
        <v>2548</v>
      </c>
      <c r="N26" s="25"/>
      <c r="O26" s="92">
        <v>8</v>
      </c>
      <c r="P26" s="53">
        <v>3</v>
      </c>
      <c r="Q26" s="53">
        <v>5</v>
      </c>
      <c r="R26" s="53">
        <v>90</v>
      </c>
      <c r="S26" s="53">
        <v>57</v>
      </c>
      <c r="T26" s="53">
        <v>33</v>
      </c>
      <c r="U26" s="23"/>
      <c r="V26" s="20"/>
      <c r="W26" s="132" t="s">
        <v>24</v>
      </c>
      <c r="X26" s="132"/>
      <c r="Y26" s="132"/>
      <c r="Z26" s="132"/>
      <c r="AB26" s="19">
        <f>SUM(I26:J26,L26:M26,P26:Q26,S26:T26,'02'!H26:J26,'02'!L26:M26,'02'!O26:T26)-H26</f>
        <v>0</v>
      </c>
      <c r="AC26" s="19">
        <f t="shared" si="1"/>
        <v>0</v>
      </c>
      <c r="AD26" s="19">
        <f t="shared" si="0"/>
        <v>0</v>
      </c>
      <c r="AE26" s="19">
        <f t="shared" si="2"/>
        <v>0</v>
      </c>
      <c r="AF26" s="19">
        <f>SUM('02'!L26:M26,'02'!O26:S26)-'02'!K26</f>
        <v>0</v>
      </c>
    </row>
    <row r="27" spans="2:32" s="24" customFormat="1" ht="12" customHeight="1">
      <c r="B27" s="20"/>
      <c r="C27" s="20"/>
      <c r="D27" s="132" t="s">
        <v>25</v>
      </c>
      <c r="E27" s="132"/>
      <c r="F27" s="132"/>
      <c r="G27" s="134"/>
      <c r="H27" s="45">
        <v>3041</v>
      </c>
      <c r="I27" s="44">
        <v>32</v>
      </c>
      <c r="J27" s="44">
        <v>0</v>
      </c>
      <c r="K27" s="44">
        <v>2860</v>
      </c>
      <c r="L27" s="44">
        <v>455</v>
      </c>
      <c r="M27" s="83">
        <v>2405</v>
      </c>
      <c r="N27" s="25"/>
      <c r="O27" s="92">
        <v>8</v>
      </c>
      <c r="P27" s="53">
        <v>6</v>
      </c>
      <c r="Q27" s="53">
        <v>2</v>
      </c>
      <c r="R27" s="53">
        <v>45</v>
      </c>
      <c r="S27" s="53">
        <v>22</v>
      </c>
      <c r="T27" s="53">
        <v>23</v>
      </c>
      <c r="U27" s="23"/>
      <c r="V27" s="20"/>
      <c r="W27" s="132" t="s">
        <v>25</v>
      </c>
      <c r="X27" s="132"/>
      <c r="Y27" s="132"/>
      <c r="Z27" s="132"/>
      <c r="AB27" s="19">
        <f>SUM(I27:J27,L27:M27,P27:Q27,S27:T27,'02'!H27:J27,'02'!L27:M27,'02'!O27:T27)-H27</f>
        <v>0</v>
      </c>
      <c r="AC27" s="19">
        <f t="shared" si="1"/>
        <v>0</v>
      </c>
      <c r="AD27" s="19">
        <f t="shared" si="0"/>
        <v>0</v>
      </c>
      <c r="AE27" s="19">
        <f t="shared" si="2"/>
        <v>0</v>
      </c>
      <c r="AF27" s="19">
        <f>SUM('02'!L27:M27,'02'!O27:S27)-'02'!K27</f>
        <v>0</v>
      </c>
    </row>
    <row r="28" spans="2:32" s="18" customFormat="1" ht="15.75" customHeight="1">
      <c r="B28" s="17"/>
      <c r="C28" s="135" t="s">
        <v>26</v>
      </c>
      <c r="D28" s="135"/>
      <c r="E28" s="135"/>
      <c r="F28" s="135"/>
      <c r="G28" s="136"/>
      <c r="H28" s="45">
        <v>897259</v>
      </c>
      <c r="I28" s="45">
        <v>80</v>
      </c>
      <c r="J28" s="45">
        <v>5</v>
      </c>
      <c r="K28" s="45">
        <v>845618</v>
      </c>
      <c r="L28" s="45">
        <v>194877</v>
      </c>
      <c r="M28" s="84">
        <v>650741</v>
      </c>
      <c r="N28" s="15"/>
      <c r="O28" s="93">
        <v>5971</v>
      </c>
      <c r="P28" s="54">
        <v>3562</v>
      </c>
      <c r="Q28" s="54">
        <v>2409</v>
      </c>
      <c r="R28" s="54">
        <v>7134</v>
      </c>
      <c r="S28" s="54">
        <v>3223</v>
      </c>
      <c r="T28" s="54">
        <v>3911</v>
      </c>
      <c r="U28" s="16"/>
      <c r="V28" s="135" t="s">
        <v>26</v>
      </c>
      <c r="W28" s="135"/>
      <c r="X28" s="135"/>
      <c r="Y28" s="135"/>
      <c r="Z28" s="135"/>
      <c r="AB28" s="19">
        <f>SUM(I28:J28,L28:M28,P28:Q28,S28:T28,'02'!H28:J28,'02'!L28:M28,'02'!O28:T28)-H28</f>
        <v>0</v>
      </c>
      <c r="AC28" s="19">
        <f t="shared" si="1"/>
        <v>0</v>
      </c>
      <c r="AD28" s="19">
        <f t="shared" si="0"/>
        <v>0</v>
      </c>
      <c r="AE28" s="19">
        <f t="shared" si="2"/>
        <v>0</v>
      </c>
      <c r="AF28" s="19">
        <f>SUM('02'!L28:M28,'02'!O28:S28)-'02'!K28</f>
        <v>0</v>
      </c>
    </row>
    <row r="29" spans="2:32" s="24" customFormat="1" ht="12" customHeight="1">
      <c r="B29" s="20"/>
      <c r="C29" s="20"/>
      <c r="D29" s="132" t="s">
        <v>27</v>
      </c>
      <c r="E29" s="132"/>
      <c r="F29" s="132"/>
      <c r="G29" s="134"/>
      <c r="H29" s="45">
        <v>93566</v>
      </c>
      <c r="I29" s="44">
        <v>24</v>
      </c>
      <c r="J29" s="44">
        <v>0</v>
      </c>
      <c r="K29" s="44">
        <v>79576</v>
      </c>
      <c r="L29" s="44">
        <v>42803</v>
      </c>
      <c r="M29" s="83">
        <v>36773</v>
      </c>
      <c r="N29" s="25"/>
      <c r="O29" s="92">
        <v>1994</v>
      </c>
      <c r="P29" s="53">
        <v>1850</v>
      </c>
      <c r="Q29" s="53">
        <v>144</v>
      </c>
      <c r="R29" s="53">
        <v>896</v>
      </c>
      <c r="S29" s="53">
        <v>523</v>
      </c>
      <c r="T29" s="53">
        <v>373</v>
      </c>
      <c r="U29" s="23"/>
      <c r="V29" s="20"/>
      <c r="W29" s="132" t="s">
        <v>27</v>
      </c>
      <c r="X29" s="132"/>
      <c r="Y29" s="132"/>
      <c r="Z29" s="132"/>
      <c r="AB29" s="19">
        <f>SUM(I29:J29,L29:M29,P29:Q29,S29:T29,'02'!H29:J29,'02'!L29:M29,'02'!O29:T29)-H29</f>
        <v>0</v>
      </c>
      <c r="AC29" s="19">
        <f t="shared" si="1"/>
        <v>0</v>
      </c>
      <c r="AD29" s="19">
        <f t="shared" si="0"/>
        <v>0</v>
      </c>
      <c r="AE29" s="19">
        <f t="shared" si="2"/>
        <v>0</v>
      </c>
      <c r="AF29" s="19">
        <f>SUM('02'!L29:M29,'02'!O29:S29)-'02'!K29</f>
        <v>0</v>
      </c>
    </row>
    <row r="30" spans="2:32" s="24" customFormat="1" ht="12" customHeight="1">
      <c r="B30" s="20"/>
      <c r="C30" s="20"/>
      <c r="D30" s="132" t="s">
        <v>44</v>
      </c>
      <c r="E30" s="132"/>
      <c r="F30" s="132"/>
      <c r="G30" s="134"/>
      <c r="H30" s="45">
        <v>352045</v>
      </c>
      <c r="I30" s="44">
        <v>18</v>
      </c>
      <c r="J30" s="44">
        <v>1</v>
      </c>
      <c r="K30" s="44">
        <v>339923</v>
      </c>
      <c r="L30" s="44">
        <v>28043</v>
      </c>
      <c r="M30" s="83">
        <v>311880</v>
      </c>
      <c r="N30" s="25"/>
      <c r="O30" s="92">
        <v>430</v>
      </c>
      <c r="P30" s="53">
        <v>161</v>
      </c>
      <c r="Q30" s="53">
        <v>269</v>
      </c>
      <c r="R30" s="53">
        <v>1520</v>
      </c>
      <c r="S30" s="53">
        <v>385</v>
      </c>
      <c r="T30" s="53">
        <v>1135</v>
      </c>
      <c r="U30" s="23"/>
      <c r="V30" s="20"/>
      <c r="W30" s="132" t="s">
        <v>59</v>
      </c>
      <c r="X30" s="132"/>
      <c r="Y30" s="132"/>
      <c r="Z30" s="132"/>
      <c r="AB30" s="19">
        <f>SUM(I31:J31,L31:M31,P31:Q31,S31:T31,'02'!H31:J31,'02'!L31:M31,'02'!O31:T31)-H31</f>
        <v>0</v>
      </c>
      <c r="AC30" s="19">
        <f>SUM(L31:M31)-K31</f>
        <v>0</v>
      </c>
      <c r="AD30" s="19">
        <f>SUM(P31:Q31)-O31</f>
        <v>0</v>
      </c>
      <c r="AE30" s="19">
        <f>SUM(S31:T31)-R31</f>
        <v>0</v>
      </c>
      <c r="AF30" s="19">
        <f>SUM('02'!L31:M31,'02'!O31:S31)-'02'!K31</f>
        <v>0</v>
      </c>
    </row>
    <row r="31" spans="2:32" s="24" customFormat="1" ht="12" customHeight="1">
      <c r="B31" s="20"/>
      <c r="C31" s="20"/>
      <c r="D31" s="132" t="s">
        <v>60</v>
      </c>
      <c r="E31" s="132"/>
      <c r="F31" s="132"/>
      <c r="G31" s="134"/>
      <c r="H31" s="45">
        <v>451648</v>
      </c>
      <c r="I31" s="44">
        <v>38</v>
      </c>
      <c r="J31" s="44">
        <v>4</v>
      </c>
      <c r="K31" s="44">
        <v>426119</v>
      </c>
      <c r="L31" s="44">
        <v>124031</v>
      </c>
      <c r="M31" s="83">
        <v>302088</v>
      </c>
      <c r="N31" s="25"/>
      <c r="O31" s="92">
        <v>3547</v>
      </c>
      <c r="P31" s="53">
        <v>1551</v>
      </c>
      <c r="Q31" s="53">
        <v>1996</v>
      </c>
      <c r="R31" s="53">
        <v>4718</v>
      </c>
      <c r="S31" s="53">
        <v>2315</v>
      </c>
      <c r="T31" s="53">
        <v>2403</v>
      </c>
      <c r="U31" s="23"/>
      <c r="V31" s="20"/>
      <c r="W31" s="132" t="s">
        <v>60</v>
      </c>
      <c r="X31" s="132"/>
      <c r="Y31" s="132"/>
      <c r="Z31" s="132"/>
      <c r="AB31" s="19">
        <f>SUM(I30:J30,L30:M30,P30:Q30,S30:T30,'02'!H30:J30,'02'!L30:M30,'02'!O30:T30)-H30</f>
        <v>0</v>
      </c>
      <c r="AC31" s="19">
        <f>SUM(L30:M30)-K30</f>
        <v>0</v>
      </c>
      <c r="AD31" s="19">
        <f>SUM(P30:Q30)-O30</f>
        <v>0</v>
      </c>
      <c r="AE31" s="19">
        <f>SUM(S30:T30)-R30</f>
        <v>0</v>
      </c>
      <c r="AF31" s="19">
        <f>SUM('02'!L30:M30,'02'!O30:S30)-'02'!K30</f>
        <v>0</v>
      </c>
    </row>
    <row r="32" spans="2:32" s="18" customFormat="1" ht="15.75" customHeight="1">
      <c r="B32" s="17"/>
      <c r="C32" s="135" t="s">
        <v>45</v>
      </c>
      <c r="D32" s="135"/>
      <c r="E32" s="135"/>
      <c r="F32" s="135"/>
      <c r="G32" s="136"/>
      <c r="H32" s="45">
        <v>46027</v>
      </c>
      <c r="I32" s="45">
        <v>1138</v>
      </c>
      <c r="J32" s="45">
        <v>394</v>
      </c>
      <c r="K32" s="45">
        <v>35671</v>
      </c>
      <c r="L32" s="45">
        <v>4995</v>
      </c>
      <c r="M32" s="84">
        <v>30676</v>
      </c>
      <c r="N32" s="15"/>
      <c r="O32" s="93">
        <v>71</v>
      </c>
      <c r="P32" s="54">
        <v>35</v>
      </c>
      <c r="Q32" s="54">
        <v>36</v>
      </c>
      <c r="R32" s="54">
        <v>1138</v>
      </c>
      <c r="S32" s="54">
        <v>156</v>
      </c>
      <c r="T32" s="54">
        <v>982</v>
      </c>
      <c r="U32" s="16"/>
      <c r="V32" s="135" t="s">
        <v>45</v>
      </c>
      <c r="W32" s="135"/>
      <c r="X32" s="135"/>
      <c r="Y32" s="135"/>
      <c r="Z32" s="135"/>
      <c r="AB32" s="19">
        <f>SUM(I32:J32,L32:M32,P32:Q32,S32:T32,'02'!H32:J32,'02'!L32:M32,'02'!O32:T32)-H32</f>
        <v>0</v>
      </c>
      <c r="AC32" s="19">
        <f aca="true" t="shared" si="3" ref="AC32:AC62">SUM(L32:M32)-K32</f>
        <v>0</v>
      </c>
      <c r="AD32" s="19">
        <f aca="true" t="shared" si="4" ref="AD32:AD38">SUM(P32:Q32)-O32</f>
        <v>0</v>
      </c>
      <c r="AE32" s="19">
        <f aca="true" t="shared" si="5" ref="AE32:AE62">SUM(S32:T32)-R32</f>
        <v>0</v>
      </c>
      <c r="AF32" s="19">
        <f>SUM('02'!L32:M32,'02'!O32:S32)-'02'!K32</f>
        <v>0</v>
      </c>
    </row>
    <row r="33" spans="2:32" s="24" customFormat="1" ht="12" customHeight="1">
      <c r="B33" s="20"/>
      <c r="C33" s="20"/>
      <c r="D33" s="132" t="s">
        <v>46</v>
      </c>
      <c r="E33" s="132"/>
      <c r="F33" s="132"/>
      <c r="G33" s="134"/>
      <c r="H33" s="45">
        <v>41523</v>
      </c>
      <c r="I33" s="44">
        <v>596</v>
      </c>
      <c r="J33" s="44">
        <v>136</v>
      </c>
      <c r="K33" s="44">
        <v>33836</v>
      </c>
      <c r="L33" s="44">
        <v>4856</v>
      </c>
      <c r="M33" s="83">
        <v>28980</v>
      </c>
      <c r="N33" s="25"/>
      <c r="O33" s="92">
        <v>67</v>
      </c>
      <c r="P33" s="53">
        <v>34</v>
      </c>
      <c r="Q33" s="53">
        <v>33</v>
      </c>
      <c r="R33" s="53">
        <v>742</v>
      </c>
      <c r="S33" s="53">
        <v>135</v>
      </c>
      <c r="T33" s="53">
        <v>607</v>
      </c>
      <c r="U33" s="23"/>
      <c r="V33" s="20"/>
      <c r="W33" s="132" t="s">
        <v>46</v>
      </c>
      <c r="X33" s="132"/>
      <c r="Y33" s="132"/>
      <c r="Z33" s="132"/>
      <c r="AB33" s="19">
        <f>SUM(I33:J33,L33:M33,P33:Q33,S33:T33,'02'!H33:J33,'02'!L33:M33,'02'!O33:T33)-H33</f>
        <v>0</v>
      </c>
      <c r="AC33" s="19">
        <f t="shared" si="3"/>
        <v>0</v>
      </c>
      <c r="AD33" s="19">
        <f t="shared" si="4"/>
        <v>0</v>
      </c>
      <c r="AE33" s="19">
        <f t="shared" si="5"/>
        <v>0</v>
      </c>
      <c r="AF33" s="19">
        <f>SUM('02'!L33:M33,'02'!O33:S33)-'02'!K33</f>
        <v>0</v>
      </c>
    </row>
    <row r="34" spans="2:32" s="24" customFormat="1" ht="12" customHeight="1">
      <c r="B34" s="20"/>
      <c r="C34" s="20"/>
      <c r="D34" s="132" t="s">
        <v>47</v>
      </c>
      <c r="E34" s="132"/>
      <c r="F34" s="132"/>
      <c r="G34" s="134"/>
      <c r="H34" s="45">
        <v>1723</v>
      </c>
      <c r="I34" s="44">
        <v>404</v>
      </c>
      <c r="J34" s="44">
        <v>48</v>
      </c>
      <c r="K34" s="44">
        <v>1075</v>
      </c>
      <c r="L34" s="44">
        <v>54</v>
      </c>
      <c r="M34" s="83">
        <v>1021</v>
      </c>
      <c r="N34" s="22"/>
      <c r="O34" s="92">
        <v>3</v>
      </c>
      <c r="P34" s="53">
        <v>1</v>
      </c>
      <c r="Q34" s="53">
        <v>2</v>
      </c>
      <c r="R34" s="53">
        <v>10</v>
      </c>
      <c r="S34" s="53">
        <v>1</v>
      </c>
      <c r="T34" s="53">
        <v>9</v>
      </c>
      <c r="U34" s="23"/>
      <c r="V34" s="20"/>
      <c r="W34" s="132" t="s">
        <v>47</v>
      </c>
      <c r="X34" s="132"/>
      <c r="Y34" s="132"/>
      <c r="Z34" s="132"/>
      <c r="AB34" s="19">
        <f>SUM(I34:J34,L34:M34,P34:Q34,S34:T34,'02'!H34:J34,'02'!L34:M34,'02'!O34:T34)-H34</f>
        <v>0</v>
      </c>
      <c r="AC34" s="19">
        <f t="shared" si="3"/>
        <v>0</v>
      </c>
      <c r="AD34" s="19">
        <f t="shared" si="4"/>
        <v>0</v>
      </c>
      <c r="AE34" s="19">
        <f t="shared" si="5"/>
        <v>0</v>
      </c>
      <c r="AF34" s="19">
        <f>SUM('02'!L34:M34,'02'!O34:S34)-'02'!K34</f>
        <v>0</v>
      </c>
    </row>
    <row r="35" spans="2:32" s="24" customFormat="1" ht="12" customHeight="1">
      <c r="B35" s="20"/>
      <c r="C35" s="20"/>
      <c r="D35" s="20"/>
      <c r="E35" s="132" t="s">
        <v>47</v>
      </c>
      <c r="F35" s="132"/>
      <c r="G35" s="134"/>
      <c r="H35" s="45">
        <v>760</v>
      </c>
      <c r="I35" s="44">
        <v>50</v>
      </c>
      <c r="J35" s="44">
        <v>4</v>
      </c>
      <c r="K35" s="44">
        <v>591</v>
      </c>
      <c r="L35" s="44">
        <v>38</v>
      </c>
      <c r="M35" s="83">
        <v>553</v>
      </c>
      <c r="N35" s="25"/>
      <c r="O35" s="92">
        <v>2</v>
      </c>
      <c r="P35" s="53">
        <v>1</v>
      </c>
      <c r="Q35" s="53">
        <v>1</v>
      </c>
      <c r="R35" s="53">
        <v>4</v>
      </c>
      <c r="S35" s="53">
        <v>0</v>
      </c>
      <c r="T35" s="53">
        <v>4</v>
      </c>
      <c r="U35" s="23"/>
      <c r="V35" s="20"/>
      <c r="W35" s="20"/>
      <c r="X35" s="132" t="s">
        <v>47</v>
      </c>
      <c r="Y35" s="132"/>
      <c r="Z35" s="132"/>
      <c r="AB35" s="19">
        <f>SUM(I35:J35,L35:M35,P35:Q35,S35:T35,'02'!H35:J35,'02'!L35:M35,'02'!O35:T35)-H35</f>
        <v>0</v>
      </c>
      <c r="AC35" s="19">
        <f t="shared" si="3"/>
        <v>0</v>
      </c>
      <c r="AD35" s="19">
        <f t="shared" si="4"/>
        <v>0</v>
      </c>
      <c r="AE35" s="19">
        <f t="shared" si="5"/>
        <v>0</v>
      </c>
      <c r="AF35" s="19">
        <f>SUM('02'!L35:M35,'02'!O35:S35)-'02'!K35</f>
        <v>0</v>
      </c>
    </row>
    <row r="36" spans="2:32" s="24" customFormat="1" ht="12" customHeight="1">
      <c r="B36" s="20"/>
      <c r="C36" s="20"/>
      <c r="D36" s="20"/>
      <c r="E36" s="132" t="s">
        <v>61</v>
      </c>
      <c r="F36" s="132"/>
      <c r="G36" s="134"/>
      <c r="H36" s="45">
        <v>963</v>
      </c>
      <c r="I36" s="44">
        <v>354</v>
      </c>
      <c r="J36" s="44">
        <v>44</v>
      </c>
      <c r="K36" s="44">
        <v>484</v>
      </c>
      <c r="L36" s="44">
        <v>16</v>
      </c>
      <c r="M36" s="83">
        <v>468</v>
      </c>
      <c r="N36" s="25"/>
      <c r="O36" s="92">
        <v>1</v>
      </c>
      <c r="P36" s="53">
        <v>0</v>
      </c>
      <c r="Q36" s="53">
        <v>1</v>
      </c>
      <c r="R36" s="53">
        <v>6</v>
      </c>
      <c r="S36" s="53">
        <v>1</v>
      </c>
      <c r="T36" s="53">
        <v>5</v>
      </c>
      <c r="U36" s="23"/>
      <c r="V36" s="20"/>
      <c r="W36" s="20"/>
      <c r="X36" s="132" t="s">
        <v>61</v>
      </c>
      <c r="Y36" s="132"/>
      <c r="Z36" s="132"/>
      <c r="AB36" s="19">
        <f>SUM(I36:J36,L36:M36,P36:Q36,S36:T36,'02'!H36:J36,'02'!L36:M36,'02'!O36:T36)-H36</f>
        <v>0</v>
      </c>
      <c r="AC36" s="19">
        <f t="shared" si="3"/>
        <v>0</v>
      </c>
      <c r="AD36" s="19">
        <f t="shared" si="4"/>
        <v>0</v>
      </c>
      <c r="AE36" s="19">
        <f t="shared" si="5"/>
        <v>0</v>
      </c>
      <c r="AF36" s="19">
        <f>SUM('02'!L36:M36,'02'!O36:S36)-'02'!K36</f>
        <v>0</v>
      </c>
    </row>
    <row r="37" spans="2:32" s="24" customFormat="1" ht="12" customHeight="1">
      <c r="B37" s="20"/>
      <c r="C37" s="20"/>
      <c r="D37" s="132" t="s">
        <v>48</v>
      </c>
      <c r="E37" s="132"/>
      <c r="F37" s="132"/>
      <c r="G37" s="134"/>
      <c r="H37" s="45">
        <v>2665</v>
      </c>
      <c r="I37" s="44">
        <v>87</v>
      </c>
      <c r="J37" s="44">
        <v>196</v>
      </c>
      <c r="K37" s="44">
        <v>744</v>
      </c>
      <c r="L37" s="44">
        <v>85</v>
      </c>
      <c r="M37" s="83">
        <v>659</v>
      </c>
      <c r="N37" s="22"/>
      <c r="O37" s="92">
        <v>1</v>
      </c>
      <c r="P37" s="53">
        <v>0</v>
      </c>
      <c r="Q37" s="53">
        <v>1</v>
      </c>
      <c r="R37" s="53">
        <v>379</v>
      </c>
      <c r="S37" s="53">
        <v>20</v>
      </c>
      <c r="T37" s="53">
        <v>359</v>
      </c>
      <c r="U37" s="23"/>
      <c r="V37" s="20"/>
      <c r="W37" s="132" t="s">
        <v>48</v>
      </c>
      <c r="X37" s="132"/>
      <c r="Y37" s="132"/>
      <c r="Z37" s="132"/>
      <c r="AB37" s="19">
        <f>SUM(I37:J37,L37:M37,P37:Q37,S37:T37,'02'!H37:J37,'02'!L37:M37,'02'!O37:T37)-H37</f>
        <v>0</v>
      </c>
      <c r="AC37" s="19">
        <f t="shared" si="3"/>
        <v>0</v>
      </c>
      <c r="AD37" s="19">
        <f t="shared" si="4"/>
        <v>0</v>
      </c>
      <c r="AE37" s="19">
        <f t="shared" si="5"/>
        <v>0</v>
      </c>
      <c r="AF37" s="19">
        <f>SUM('02'!L37:M37,'02'!O37:S37)-'02'!K37</f>
        <v>0</v>
      </c>
    </row>
    <row r="38" spans="2:32" s="24" customFormat="1" ht="12" customHeight="1">
      <c r="B38" s="20"/>
      <c r="C38" s="20"/>
      <c r="D38" s="20"/>
      <c r="E38" s="167" t="s">
        <v>12</v>
      </c>
      <c r="F38" s="167"/>
      <c r="G38" s="168"/>
      <c r="H38" s="45">
        <v>613</v>
      </c>
      <c r="I38" s="44">
        <v>0</v>
      </c>
      <c r="J38" s="44">
        <v>0</v>
      </c>
      <c r="K38" s="44">
        <v>461</v>
      </c>
      <c r="L38" s="44">
        <v>36</v>
      </c>
      <c r="M38" s="83">
        <v>425</v>
      </c>
      <c r="N38" s="25"/>
      <c r="O38" s="92">
        <v>0</v>
      </c>
      <c r="P38" s="53">
        <v>0</v>
      </c>
      <c r="Q38" s="53">
        <v>0</v>
      </c>
      <c r="R38" s="53">
        <v>127</v>
      </c>
      <c r="S38" s="53">
        <v>3</v>
      </c>
      <c r="T38" s="53">
        <v>124</v>
      </c>
      <c r="U38" s="23"/>
      <c r="V38" s="20"/>
      <c r="W38" s="20"/>
      <c r="X38" s="167" t="s">
        <v>12</v>
      </c>
      <c r="Y38" s="167"/>
      <c r="Z38" s="167"/>
      <c r="AB38" s="19">
        <f>SUM(I38:J38,L38:M38,P38:Q38,S38:T38,'02'!H38:J38,'02'!L38:M38,'02'!O38:T38)-H38</f>
        <v>0</v>
      </c>
      <c r="AC38" s="19">
        <f t="shared" si="3"/>
        <v>0</v>
      </c>
      <c r="AD38" s="19">
        <f t="shared" si="4"/>
        <v>0</v>
      </c>
      <c r="AE38" s="19">
        <f t="shared" si="5"/>
        <v>0</v>
      </c>
      <c r="AF38" s="19">
        <f>SUM('02'!L38:M38,'02'!O38:S38)-'02'!K38</f>
        <v>0</v>
      </c>
    </row>
    <row r="39" spans="2:32" s="24" customFormat="1" ht="12" customHeight="1">
      <c r="B39" s="20"/>
      <c r="C39" s="20"/>
      <c r="D39" s="20"/>
      <c r="E39" s="132" t="s">
        <v>13</v>
      </c>
      <c r="F39" s="132"/>
      <c r="G39" s="134"/>
      <c r="H39" s="45">
        <v>1768</v>
      </c>
      <c r="I39" s="44">
        <v>81</v>
      </c>
      <c r="J39" s="44">
        <v>193</v>
      </c>
      <c r="K39" s="44">
        <v>233</v>
      </c>
      <c r="L39" s="44">
        <v>42</v>
      </c>
      <c r="M39" s="83">
        <v>191</v>
      </c>
      <c r="N39" s="25"/>
      <c r="O39" s="92">
        <v>1</v>
      </c>
      <c r="P39" s="53">
        <v>0</v>
      </c>
      <c r="Q39" s="53">
        <v>1</v>
      </c>
      <c r="R39" s="53">
        <v>234</v>
      </c>
      <c r="S39" s="53">
        <v>15</v>
      </c>
      <c r="T39" s="53">
        <v>219</v>
      </c>
      <c r="U39" s="23"/>
      <c r="V39" s="20"/>
      <c r="W39" s="20"/>
      <c r="X39" s="132" t="s">
        <v>13</v>
      </c>
      <c r="Y39" s="132"/>
      <c r="Z39" s="132"/>
      <c r="AB39" s="19">
        <f>SUM(I39:J39,L39:M39,P39:Q39,S39:T39,'02'!H39:J39,'02'!L39:M39,'02'!O39:T39)-H39</f>
        <v>0</v>
      </c>
      <c r="AC39" s="19">
        <f t="shared" si="3"/>
        <v>0</v>
      </c>
      <c r="AD39" s="19">
        <f aca="true" t="shared" si="6" ref="AD39:AD62">SUM(P39:Q39)-O39</f>
        <v>0</v>
      </c>
      <c r="AE39" s="19">
        <f t="shared" si="5"/>
        <v>0</v>
      </c>
      <c r="AF39" s="19">
        <f>SUM('02'!L39:M39,'02'!O39:S39)-'02'!K39</f>
        <v>0</v>
      </c>
    </row>
    <row r="40" spans="2:32" s="24" customFormat="1" ht="12" customHeight="1">
      <c r="B40" s="20"/>
      <c r="C40" s="20"/>
      <c r="D40" s="20"/>
      <c r="E40" s="132" t="s">
        <v>121</v>
      </c>
      <c r="F40" s="132"/>
      <c r="G40" s="134"/>
      <c r="H40" s="45">
        <v>162</v>
      </c>
      <c r="I40" s="44">
        <v>1</v>
      </c>
      <c r="J40" s="44">
        <v>0</v>
      </c>
      <c r="K40" s="44">
        <v>5</v>
      </c>
      <c r="L40" s="44">
        <v>0</v>
      </c>
      <c r="M40" s="83">
        <v>5</v>
      </c>
      <c r="N40" s="25"/>
      <c r="O40" s="92">
        <v>0</v>
      </c>
      <c r="P40" s="53">
        <v>0</v>
      </c>
      <c r="Q40" s="53">
        <v>0</v>
      </c>
      <c r="R40" s="53">
        <v>3</v>
      </c>
      <c r="S40" s="53">
        <v>1</v>
      </c>
      <c r="T40" s="53">
        <v>2</v>
      </c>
      <c r="U40" s="23"/>
      <c r="V40" s="20"/>
      <c r="W40" s="20"/>
      <c r="X40" s="132" t="s">
        <v>121</v>
      </c>
      <c r="Y40" s="132"/>
      <c r="Z40" s="132"/>
      <c r="AB40" s="19">
        <f>SUM(I40:J40,L40:M40,P40:Q40,S40:T40,'02'!H40:J40,'02'!L40:M40,'02'!O40:T40)-H40</f>
        <v>0</v>
      </c>
      <c r="AC40" s="19">
        <f t="shared" si="3"/>
        <v>0</v>
      </c>
      <c r="AD40" s="19">
        <f t="shared" si="6"/>
        <v>0</v>
      </c>
      <c r="AE40" s="19">
        <f t="shared" si="5"/>
        <v>0</v>
      </c>
      <c r="AF40" s="19">
        <f>SUM('02'!L40:M40,'02'!O40:S40)-'02'!K40</f>
        <v>0</v>
      </c>
    </row>
    <row r="41" spans="2:32" s="24" customFormat="1" ht="12" customHeight="1">
      <c r="B41" s="20"/>
      <c r="C41" s="20"/>
      <c r="D41" s="20"/>
      <c r="E41" s="132" t="s">
        <v>14</v>
      </c>
      <c r="F41" s="132"/>
      <c r="G41" s="134"/>
      <c r="H41" s="45">
        <v>76</v>
      </c>
      <c r="I41" s="44">
        <v>3</v>
      </c>
      <c r="J41" s="44">
        <v>1</v>
      </c>
      <c r="K41" s="44">
        <v>38</v>
      </c>
      <c r="L41" s="44">
        <v>4</v>
      </c>
      <c r="M41" s="83">
        <v>34</v>
      </c>
      <c r="N41" s="25"/>
      <c r="O41" s="92">
        <v>0</v>
      </c>
      <c r="P41" s="53">
        <v>0</v>
      </c>
      <c r="Q41" s="53">
        <v>0</v>
      </c>
      <c r="R41" s="53">
        <v>11</v>
      </c>
      <c r="S41" s="53">
        <v>1</v>
      </c>
      <c r="T41" s="53">
        <v>10</v>
      </c>
      <c r="U41" s="23"/>
      <c r="V41" s="20"/>
      <c r="W41" s="20"/>
      <c r="X41" s="132" t="s">
        <v>14</v>
      </c>
      <c r="Y41" s="132"/>
      <c r="Z41" s="132"/>
      <c r="AB41" s="19">
        <f>SUM(I41:J41,L41:M41,P41:Q41,S41:T41,'02'!H41:J41,'02'!L41:M41,'02'!O41:T41)-H41</f>
        <v>0</v>
      </c>
      <c r="AC41" s="19">
        <f t="shared" si="3"/>
        <v>0</v>
      </c>
      <c r="AD41" s="19">
        <f t="shared" si="6"/>
        <v>0</v>
      </c>
      <c r="AE41" s="19">
        <f t="shared" si="5"/>
        <v>0</v>
      </c>
      <c r="AF41" s="19">
        <f>SUM('02'!L41:M41,'02'!O41:S41)-'02'!K41</f>
        <v>0</v>
      </c>
    </row>
    <row r="42" spans="2:32" s="24" customFormat="1" ht="12" customHeight="1">
      <c r="B42" s="20"/>
      <c r="C42" s="20"/>
      <c r="D42" s="20"/>
      <c r="E42" s="137" t="s">
        <v>49</v>
      </c>
      <c r="F42" s="137"/>
      <c r="G42" s="159"/>
      <c r="H42" s="125">
        <v>46</v>
      </c>
      <c r="I42" s="126">
        <v>2</v>
      </c>
      <c r="J42" s="126">
        <v>2</v>
      </c>
      <c r="K42" s="127">
        <v>7</v>
      </c>
      <c r="L42" s="126">
        <v>3</v>
      </c>
      <c r="M42" s="128">
        <v>4</v>
      </c>
      <c r="N42" s="25"/>
      <c r="O42" s="129">
        <v>0</v>
      </c>
      <c r="P42" s="126">
        <v>0</v>
      </c>
      <c r="Q42" s="130">
        <v>0</v>
      </c>
      <c r="R42" s="127">
        <v>4</v>
      </c>
      <c r="S42" s="130">
        <v>0</v>
      </c>
      <c r="T42" s="130">
        <v>4</v>
      </c>
      <c r="U42" s="23"/>
      <c r="V42" s="20"/>
      <c r="W42" s="20"/>
      <c r="X42" s="137" t="s">
        <v>49</v>
      </c>
      <c r="Y42" s="137"/>
      <c r="Z42" s="137"/>
      <c r="AB42" s="19">
        <f>SUM(I42:J42,L42:M42,P42:Q42,S42:T42,'02'!H42:J42,'02'!L42:M42,'02'!O42:T42)-H42</f>
        <v>0</v>
      </c>
      <c r="AC42" s="19">
        <f t="shared" si="3"/>
        <v>0</v>
      </c>
      <c r="AD42" s="19">
        <f t="shared" si="6"/>
        <v>0</v>
      </c>
      <c r="AE42" s="19">
        <f t="shared" si="5"/>
        <v>0</v>
      </c>
      <c r="AF42" s="19">
        <f>SUM('02'!L42:M42,'02'!O42:S42)-'02'!K42</f>
        <v>0</v>
      </c>
    </row>
    <row r="43" spans="2:32" s="24" customFormat="1" ht="12" customHeight="1">
      <c r="B43" s="20"/>
      <c r="C43" s="20"/>
      <c r="D43" s="132" t="s">
        <v>50</v>
      </c>
      <c r="E43" s="132"/>
      <c r="F43" s="132"/>
      <c r="G43" s="134"/>
      <c r="H43" s="47">
        <v>63</v>
      </c>
      <c r="I43" s="46">
        <v>20</v>
      </c>
      <c r="J43" s="46">
        <v>2</v>
      </c>
      <c r="K43" s="46">
        <v>8</v>
      </c>
      <c r="L43" s="46">
        <v>0</v>
      </c>
      <c r="M43" s="85">
        <v>8</v>
      </c>
      <c r="N43" s="25"/>
      <c r="O43" s="94">
        <v>0</v>
      </c>
      <c r="P43" s="55">
        <v>0</v>
      </c>
      <c r="Q43" s="55">
        <v>0</v>
      </c>
      <c r="R43" s="55">
        <v>7</v>
      </c>
      <c r="S43" s="55">
        <v>0</v>
      </c>
      <c r="T43" s="55">
        <v>7</v>
      </c>
      <c r="U43" s="23"/>
      <c r="V43" s="20"/>
      <c r="W43" s="132" t="s">
        <v>50</v>
      </c>
      <c r="X43" s="132"/>
      <c r="Y43" s="132"/>
      <c r="Z43" s="132"/>
      <c r="AB43" s="19">
        <f>SUM(I43:J43,L43:M43,P43:Q43,S43:T43,'02'!H43:J43,'02'!L43:M43,'02'!O43:T43)-H43</f>
        <v>0</v>
      </c>
      <c r="AC43" s="19">
        <f t="shared" si="3"/>
        <v>0</v>
      </c>
      <c r="AD43" s="19">
        <f t="shared" si="6"/>
        <v>0</v>
      </c>
      <c r="AE43" s="19">
        <f t="shared" si="5"/>
        <v>0</v>
      </c>
      <c r="AF43" s="19">
        <f>SUM('02'!L43:M43,'02'!O43:S43)-'02'!K43</f>
        <v>0</v>
      </c>
    </row>
    <row r="44" spans="2:32" s="18" customFormat="1" ht="12" customHeight="1">
      <c r="B44" s="20"/>
      <c r="C44" s="20"/>
      <c r="D44" s="20"/>
      <c r="E44" s="133" t="s">
        <v>28</v>
      </c>
      <c r="F44" s="133"/>
      <c r="G44" s="21" t="s">
        <v>15</v>
      </c>
      <c r="H44" s="47">
        <v>34</v>
      </c>
      <c r="I44" s="46">
        <v>0</v>
      </c>
      <c r="J44" s="46">
        <v>1</v>
      </c>
      <c r="K44" s="46">
        <v>0</v>
      </c>
      <c r="L44" s="46">
        <v>0</v>
      </c>
      <c r="M44" s="85">
        <v>0</v>
      </c>
      <c r="N44" s="25"/>
      <c r="O44" s="94">
        <v>0</v>
      </c>
      <c r="P44" s="55">
        <v>0</v>
      </c>
      <c r="Q44" s="55">
        <v>0</v>
      </c>
      <c r="R44" s="55">
        <v>7</v>
      </c>
      <c r="S44" s="55">
        <v>0</v>
      </c>
      <c r="T44" s="55">
        <v>7</v>
      </c>
      <c r="U44" s="23"/>
      <c r="V44" s="20"/>
      <c r="W44" s="20"/>
      <c r="X44" s="133" t="s">
        <v>62</v>
      </c>
      <c r="Y44" s="133"/>
      <c r="Z44" s="20" t="s">
        <v>15</v>
      </c>
      <c r="AB44" s="19">
        <f>SUM(I44:J44,L44:M44,P44:Q44,S44:T44,'02'!H44:J44,'02'!L44:M44,'02'!O44:T44)-H44</f>
        <v>0</v>
      </c>
      <c r="AC44" s="19">
        <f t="shared" si="3"/>
        <v>0</v>
      </c>
      <c r="AD44" s="19">
        <f t="shared" si="6"/>
        <v>0</v>
      </c>
      <c r="AE44" s="19">
        <f t="shared" si="5"/>
        <v>0</v>
      </c>
      <c r="AF44" s="19">
        <f>SUM('02'!L44:M44,'02'!O44:S44)-'02'!K44</f>
        <v>0</v>
      </c>
    </row>
    <row r="45" spans="2:32" s="24" customFormat="1" ht="12" customHeight="1">
      <c r="B45" s="20"/>
      <c r="C45" s="20"/>
      <c r="D45" s="132" t="s">
        <v>29</v>
      </c>
      <c r="E45" s="132"/>
      <c r="F45" s="132"/>
      <c r="G45" s="134"/>
      <c r="H45" s="47">
        <v>0</v>
      </c>
      <c r="I45" s="46">
        <v>0</v>
      </c>
      <c r="J45" s="46">
        <v>0</v>
      </c>
      <c r="K45" s="46">
        <v>0</v>
      </c>
      <c r="L45" s="46">
        <v>0</v>
      </c>
      <c r="M45" s="85">
        <v>0</v>
      </c>
      <c r="N45" s="25"/>
      <c r="O45" s="94">
        <v>0</v>
      </c>
      <c r="P45" s="55">
        <v>0</v>
      </c>
      <c r="Q45" s="55">
        <v>0</v>
      </c>
      <c r="R45" s="55">
        <v>0</v>
      </c>
      <c r="S45" s="55">
        <v>0</v>
      </c>
      <c r="T45" s="55">
        <v>0</v>
      </c>
      <c r="U45" s="23"/>
      <c r="V45" s="20"/>
      <c r="W45" s="132" t="s">
        <v>29</v>
      </c>
      <c r="X45" s="132"/>
      <c r="Y45" s="132"/>
      <c r="Z45" s="132"/>
      <c r="AB45" s="19">
        <f>SUM(I45:J45,L45:M45,P45:Q45,S45:T45,'02'!H45:J45,'02'!L45:M45,'02'!O45:T45)-H45</f>
        <v>0</v>
      </c>
      <c r="AC45" s="19">
        <f t="shared" si="3"/>
        <v>0</v>
      </c>
      <c r="AD45" s="19">
        <f t="shared" si="6"/>
        <v>0</v>
      </c>
      <c r="AE45" s="19">
        <f t="shared" si="5"/>
        <v>0</v>
      </c>
      <c r="AF45" s="19">
        <f>SUM('02'!L45:M45,'02'!O45:S45)-'02'!K45</f>
        <v>0</v>
      </c>
    </row>
    <row r="46" spans="2:32" s="24" customFormat="1" ht="12" customHeight="1">
      <c r="B46" s="20"/>
      <c r="C46" s="20"/>
      <c r="D46" s="132" t="s">
        <v>51</v>
      </c>
      <c r="E46" s="132"/>
      <c r="F46" s="132"/>
      <c r="G46" s="134"/>
      <c r="H46" s="47">
        <v>53</v>
      </c>
      <c r="I46" s="46">
        <v>31</v>
      </c>
      <c r="J46" s="46">
        <v>12</v>
      </c>
      <c r="K46" s="46">
        <v>8</v>
      </c>
      <c r="L46" s="46">
        <v>0</v>
      </c>
      <c r="M46" s="85">
        <v>8</v>
      </c>
      <c r="N46" s="25"/>
      <c r="O46" s="94">
        <v>0</v>
      </c>
      <c r="P46" s="55">
        <v>0</v>
      </c>
      <c r="Q46" s="55">
        <v>0</v>
      </c>
      <c r="R46" s="55">
        <v>0</v>
      </c>
      <c r="S46" s="55">
        <v>0</v>
      </c>
      <c r="T46" s="55">
        <v>0</v>
      </c>
      <c r="U46" s="23"/>
      <c r="V46" s="20"/>
      <c r="W46" s="132" t="s">
        <v>51</v>
      </c>
      <c r="X46" s="132"/>
      <c r="Y46" s="132"/>
      <c r="Z46" s="132"/>
      <c r="AB46" s="19">
        <f>SUM(I46:J46,L46:M46,P46:Q46,S46:T46,'02'!H46:J46,'02'!L46:M46,'02'!O46:T46)-H46</f>
        <v>0</v>
      </c>
      <c r="AC46" s="19">
        <f t="shared" si="3"/>
        <v>0</v>
      </c>
      <c r="AD46" s="19">
        <f t="shared" si="6"/>
        <v>0</v>
      </c>
      <c r="AE46" s="19">
        <f t="shared" si="5"/>
        <v>0</v>
      </c>
      <c r="AF46" s="19">
        <f>SUM('02'!L46:M46,'02'!O46:S46)-'02'!K46</f>
        <v>0</v>
      </c>
    </row>
    <row r="47" spans="2:32" s="24" customFormat="1" ht="15.75" customHeight="1">
      <c r="B47" s="17"/>
      <c r="C47" s="135" t="s">
        <v>63</v>
      </c>
      <c r="D47" s="135"/>
      <c r="E47" s="135"/>
      <c r="F47" s="135"/>
      <c r="G47" s="136"/>
      <c r="H47" s="47">
        <v>11915</v>
      </c>
      <c r="I47" s="47">
        <v>963</v>
      </c>
      <c r="J47" s="47">
        <v>0</v>
      </c>
      <c r="K47" s="47">
        <v>6767</v>
      </c>
      <c r="L47" s="47">
        <v>3152</v>
      </c>
      <c r="M47" s="86">
        <v>3615</v>
      </c>
      <c r="N47" s="15"/>
      <c r="O47" s="95">
        <v>51</v>
      </c>
      <c r="P47" s="56">
        <v>35</v>
      </c>
      <c r="Q47" s="56">
        <v>16</v>
      </c>
      <c r="R47" s="56">
        <v>2214</v>
      </c>
      <c r="S47" s="56">
        <v>1117</v>
      </c>
      <c r="T47" s="56">
        <v>1097</v>
      </c>
      <c r="U47" s="16"/>
      <c r="V47" s="135" t="s">
        <v>63</v>
      </c>
      <c r="W47" s="135"/>
      <c r="X47" s="135"/>
      <c r="Y47" s="135"/>
      <c r="Z47" s="135"/>
      <c r="AB47" s="19">
        <f>SUM(I47:J47,L47:M47,P47:Q47,S47:T47,'02'!H47:J47,'02'!L47:M47,'02'!O47:T47)-H47</f>
        <v>0</v>
      </c>
      <c r="AC47" s="19">
        <f t="shared" si="3"/>
        <v>0</v>
      </c>
      <c r="AD47" s="19">
        <f t="shared" si="6"/>
        <v>0</v>
      </c>
      <c r="AE47" s="19">
        <f t="shared" si="5"/>
        <v>0</v>
      </c>
      <c r="AF47" s="19">
        <f>SUM('02'!L47:M47,'02'!O47:S47)-'02'!K47</f>
        <v>0</v>
      </c>
    </row>
    <row r="48" spans="2:32" s="24" customFormat="1" ht="12" customHeight="1">
      <c r="B48" s="20"/>
      <c r="C48" s="20"/>
      <c r="D48" s="132" t="s">
        <v>64</v>
      </c>
      <c r="E48" s="132"/>
      <c r="F48" s="132"/>
      <c r="G48" s="134"/>
      <c r="H48" s="47">
        <v>221</v>
      </c>
      <c r="I48" s="46">
        <v>0</v>
      </c>
      <c r="J48" s="46">
        <v>0</v>
      </c>
      <c r="K48" s="46">
        <v>0</v>
      </c>
      <c r="L48" s="46">
        <v>0</v>
      </c>
      <c r="M48" s="85">
        <v>0</v>
      </c>
      <c r="N48" s="22"/>
      <c r="O48" s="94">
        <v>1</v>
      </c>
      <c r="P48" s="55">
        <v>1</v>
      </c>
      <c r="Q48" s="55">
        <v>0</v>
      </c>
      <c r="R48" s="55">
        <v>35</v>
      </c>
      <c r="S48" s="55">
        <v>3</v>
      </c>
      <c r="T48" s="55">
        <v>32</v>
      </c>
      <c r="U48" s="23"/>
      <c r="V48" s="20"/>
      <c r="W48" s="132" t="s">
        <v>64</v>
      </c>
      <c r="X48" s="132"/>
      <c r="Y48" s="132"/>
      <c r="Z48" s="132"/>
      <c r="AB48" s="19">
        <f>SUM(I48:J48,L48:M48,P48:Q48,S48:T48,'02'!H48:J48,'02'!L48:M48,'02'!O48:T48)-H48</f>
        <v>0</v>
      </c>
      <c r="AC48" s="19">
        <f t="shared" si="3"/>
        <v>0</v>
      </c>
      <c r="AD48" s="19">
        <f t="shared" si="6"/>
        <v>0</v>
      </c>
      <c r="AE48" s="19">
        <f t="shared" si="5"/>
        <v>0</v>
      </c>
      <c r="AF48" s="19">
        <f>SUM('02'!L48:M48,'02'!O48:S48)-'02'!K48</f>
        <v>0</v>
      </c>
    </row>
    <row r="49" spans="2:32" s="18" customFormat="1" ht="12" customHeight="1">
      <c r="B49" s="20"/>
      <c r="C49" s="20"/>
      <c r="D49" s="20"/>
      <c r="E49" s="137" t="s">
        <v>65</v>
      </c>
      <c r="F49" s="132"/>
      <c r="G49" s="134"/>
      <c r="H49" s="125">
        <v>141</v>
      </c>
      <c r="I49" s="126">
        <v>0</v>
      </c>
      <c r="J49" s="126">
        <v>0</v>
      </c>
      <c r="K49" s="127">
        <v>0</v>
      </c>
      <c r="L49" s="126">
        <v>0</v>
      </c>
      <c r="M49" s="128">
        <v>0</v>
      </c>
      <c r="N49" s="25"/>
      <c r="O49" s="129">
        <v>0</v>
      </c>
      <c r="P49" s="126">
        <v>0</v>
      </c>
      <c r="Q49" s="126">
        <v>0</v>
      </c>
      <c r="R49" s="127">
        <v>21</v>
      </c>
      <c r="S49" s="126">
        <v>2</v>
      </c>
      <c r="T49" s="128">
        <v>19</v>
      </c>
      <c r="U49" s="23"/>
      <c r="V49" s="20"/>
      <c r="W49" s="20"/>
      <c r="X49" s="137" t="s">
        <v>65</v>
      </c>
      <c r="Y49" s="132"/>
      <c r="Z49" s="132"/>
      <c r="AB49" s="19">
        <f>SUM(I49:J49,L49:M49,P49:Q49,S49:T49,'02'!H49:J49,'02'!L49:M49,'02'!O49:T49)-H49</f>
        <v>0</v>
      </c>
      <c r="AC49" s="19">
        <f t="shared" si="3"/>
        <v>0</v>
      </c>
      <c r="AD49" s="19">
        <f t="shared" si="6"/>
        <v>0</v>
      </c>
      <c r="AE49" s="19">
        <f t="shared" si="5"/>
        <v>0</v>
      </c>
      <c r="AF49" s="19">
        <f>SUM('02'!L49:M49,'02'!O49:S49)-'02'!K49</f>
        <v>0</v>
      </c>
    </row>
    <row r="50" spans="2:32" s="24" customFormat="1" ht="12" customHeight="1">
      <c r="B50" s="20"/>
      <c r="C50" s="20"/>
      <c r="D50" s="20"/>
      <c r="E50" s="137" t="s">
        <v>66</v>
      </c>
      <c r="F50" s="132"/>
      <c r="G50" s="134"/>
      <c r="H50" s="125">
        <v>44</v>
      </c>
      <c r="I50" s="126">
        <v>0</v>
      </c>
      <c r="J50" s="126">
        <v>0</v>
      </c>
      <c r="K50" s="127">
        <v>0</v>
      </c>
      <c r="L50" s="126">
        <v>0</v>
      </c>
      <c r="M50" s="128">
        <v>0</v>
      </c>
      <c r="N50" s="25"/>
      <c r="O50" s="129">
        <v>1</v>
      </c>
      <c r="P50" s="126">
        <v>1</v>
      </c>
      <c r="Q50" s="126">
        <v>0</v>
      </c>
      <c r="R50" s="127">
        <v>8</v>
      </c>
      <c r="S50" s="126">
        <v>0</v>
      </c>
      <c r="T50" s="128">
        <v>8</v>
      </c>
      <c r="U50" s="23"/>
      <c r="V50" s="20"/>
      <c r="W50" s="20"/>
      <c r="X50" s="137" t="s">
        <v>66</v>
      </c>
      <c r="Y50" s="132"/>
      <c r="Z50" s="132"/>
      <c r="AB50" s="19">
        <f>SUM(I50:J50,L50:M50,P50:Q50,S50:T50,'02'!H50:J50,'02'!L50:M50,'02'!O50:T50)-H50</f>
        <v>0</v>
      </c>
      <c r="AC50" s="19">
        <f t="shared" si="3"/>
        <v>0</v>
      </c>
      <c r="AD50" s="19">
        <f t="shared" si="6"/>
        <v>0</v>
      </c>
      <c r="AE50" s="19">
        <f t="shared" si="5"/>
        <v>0</v>
      </c>
      <c r="AF50" s="19">
        <f>SUM('02'!L50:M50,'02'!O50:S50)-'02'!K50</f>
        <v>0</v>
      </c>
    </row>
    <row r="51" spans="2:32" s="24" customFormat="1" ht="12" customHeight="1">
      <c r="B51" s="20"/>
      <c r="C51" s="20"/>
      <c r="D51" s="20"/>
      <c r="E51" s="137" t="s">
        <v>30</v>
      </c>
      <c r="F51" s="132"/>
      <c r="G51" s="134"/>
      <c r="H51" s="125">
        <v>36</v>
      </c>
      <c r="I51" s="126">
        <v>0</v>
      </c>
      <c r="J51" s="126">
        <v>0</v>
      </c>
      <c r="K51" s="127">
        <v>0</v>
      </c>
      <c r="L51" s="126">
        <v>0</v>
      </c>
      <c r="M51" s="128">
        <v>0</v>
      </c>
      <c r="N51" s="25"/>
      <c r="O51" s="129">
        <v>0</v>
      </c>
      <c r="P51" s="126">
        <v>0</v>
      </c>
      <c r="Q51" s="126">
        <v>0</v>
      </c>
      <c r="R51" s="127">
        <v>6</v>
      </c>
      <c r="S51" s="126">
        <v>1</v>
      </c>
      <c r="T51" s="128">
        <v>5</v>
      </c>
      <c r="U51" s="23"/>
      <c r="V51" s="20"/>
      <c r="W51" s="20"/>
      <c r="X51" s="137" t="s">
        <v>30</v>
      </c>
      <c r="Y51" s="132"/>
      <c r="Z51" s="132"/>
      <c r="AB51" s="19">
        <f>SUM(I51:J51,L51:M51,P51:Q51,S51:T51,'02'!H51:J51,'02'!L51:M51,'02'!O51:T51)-H51</f>
        <v>0</v>
      </c>
      <c r="AC51" s="19">
        <f t="shared" si="3"/>
        <v>0</v>
      </c>
      <c r="AD51" s="19">
        <f t="shared" si="6"/>
        <v>0</v>
      </c>
      <c r="AE51" s="19">
        <f t="shared" si="5"/>
        <v>0</v>
      </c>
      <c r="AF51" s="19">
        <f>SUM('02'!L51:M51,'02'!O51:S51)-'02'!K51</f>
        <v>0</v>
      </c>
    </row>
    <row r="52" spans="2:32" s="24" customFormat="1" ht="12" customHeight="1">
      <c r="B52" s="20"/>
      <c r="C52" s="20"/>
      <c r="D52" s="132" t="s">
        <v>67</v>
      </c>
      <c r="E52" s="132"/>
      <c r="F52" s="132"/>
      <c r="G52" s="134"/>
      <c r="H52" s="49">
        <v>11694</v>
      </c>
      <c r="I52" s="48">
        <v>963</v>
      </c>
      <c r="J52" s="48">
        <v>0</v>
      </c>
      <c r="K52" s="48">
        <v>6767</v>
      </c>
      <c r="L52" s="48">
        <v>3152</v>
      </c>
      <c r="M52" s="87">
        <v>3615</v>
      </c>
      <c r="N52" s="25"/>
      <c r="O52" s="96">
        <v>50</v>
      </c>
      <c r="P52" s="57">
        <v>34</v>
      </c>
      <c r="Q52" s="57">
        <v>16</v>
      </c>
      <c r="R52" s="57">
        <v>2179</v>
      </c>
      <c r="S52" s="57">
        <v>1114</v>
      </c>
      <c r="T52" s="57">
        <v>1065</v>
      </c>
      <c r="U52" s="23"/>
      <c r="V52" s="20"/>
      <c r="W52" s="132" t="s">
        <v>67</v>
      </c>
      <c r="X52" s="132"/>
      <c r="Y52" s="132"/>
      <c r="Z52" s="132"/>
      <c r="AB52" s="19">
        <f>SUM(I52:J52,L52:M52,P52:Q52,S52:T52,'02'!H52:J52,'02'!L52:M52,'02'!O52:T52)-H52</f>
        <v>0</v>
      </c>
      <c r="AC52" s="19">
        <f t="shared" si="3"/>
        <v>0</v>
      </c>
      <c r="AD52" s="19">
        <f t="shared" si="6"/>
        <v>0</v>
      </c>
      <c r="AE52" s="19">
        <f t="shared" si="5"/>
        <v>0</v>
      </c>
      <c r="AF52" s="19">
        <f>SUM('02'!L52:M52,'02'!O52:S52)-'02'!K52</f>
        <v>0</v>
      </c>
    </row>
    <row r="53" spans="2:32" s="24" customFormat="1" ht="12" customHeight="1">
      <c r="B53" s="26"/>
      <c r="C53" s="26"/>
      <c r="D53" s="26"/>
      <c r="E53" s="133" t="s">
        <v>28</v>
      </c>
      <c r="F53" s="133"/>
      <c r="G53" s="21" t="s">
        <v>16</v>
      </c>
      <c r="H53" s="49">
        <v>7400</v>
      </c>
      <c r="I53" s="48">
        <v>961</v>
      </c>
      <c r="J53" s="48">
        <v>0</v>
      </c>
      <c r="K53" s="48">
        <v>5702</v>
      </c>
      <c r="L53" s="48">
        <v>2668</v>
      </c>
      <c r="M53" s="87">
        <v>3034</v>
      </c>
      <c r="N53" s="25"/>
      <c r="O53" s="96">
        <v>15</v>
      </c>
      <c r="P53" s="57">
        <v>9</v>
      </c>
      <c r="Q53" s="57">
        <v>6</v>
      </c>
      <c r="R53" s="57">
        <v>276</v>
      </c>
      <c r="S53" s="57">
        <v>190</v>
      </c>
      <c r="T53" s="57">
        <v>86</v>
      </c>
      <c r="U53" s="27"/>
      <c r="V53" s="26"/>
      <c r="W53" s="26"/>
      <c r="X53" s="133" t="s">
        <v>52</v>
      </c>
      <c r="Y53" s="133"/>
      <c r="Z53" s="20" t="s">
        <v>16</v>
      </c>
      <c r="AB53" s="19">
        <f>SUM(I53:J53,L53:M53,P53:Q53,S53:T53,'02'!H53:J53,'02'!L53:M53,'02'!O53:T53)-H53</f>
        <v>0</v>
      </c>
      <c r="AC53" s="19">
        <f t="shared" si="3"/>
        <v>0</v>
      </c>
      <c r="AD53" s="19">
        <f t="shared" si="6"/>
        <v>0</v>
      </c>
      <c r="AE53" s="19">
        <f t="shared" si="5"/>
        <v>0</v>
      </c>
      <c r="AF53" s="19">
        <f>SUM('02'!L53:M53,'02'!O53:S53)-'02'!K53</f>
        <v>0</v>
      </c>
    </row>
    <row r="54" spans="2:32" s="24" customFormat="1" ht="12" customHeight="1">
      <c r="B54" s="26"/>
      <c r="C54" s="26"/>
      <c r="D54" s="26"/>
      <c r="E54" s="169" t="s">
        <v>52</v>
      </c>
      <c r="F54" s="169"/>
      <c r="G54" s="21" t="s">
        <v>17</v>
      </c>
      <c r="H54" s="49">
        <v>3143</v>
      </c>
      <c r="I54" s="48">
        <v>1</v>
      </c>
      <c r="J54" s="48">
        <v>0</v>
      </c>
      <c r="K54" s="48">
        <v>1065</v>
      </c>
      <c r="L54" s="48">
        <v>484</v>
      </c>
      <c r="M54" s="87">
        <v>581</v>
      </c>
      <c r="N54" s="25"/>
      <c r="O54" s="96">
        <v>35</v>
      </c>
      <c r="P54" s="57">
        <v>25</v>
      </c>
      <c r="Q54" s="57">
        <v>10</v>
      </c>
      <c r="R54" s="57">
        <v>1704</v>
      </c>
      <c r="S54" s="57">
        <v>921</v>
      </c>
      <c r="T54" s="57">
        <v>783</v>
      </c>
      <c r="U54" s="27"/>
      <c r="V54" s="26"/>
      <c r="W54" s="26"/>
      <c r="X54" s="169" t="s">
        <v>34</v>
      </c>
      <c r="Y54" s="169"/>
      <c r="Z54" s="20" t="s">
        <v>17</v>
      </c>
      <c r="AB54" s="19">
        <f>SUM(I54:J54,L54:M54,P54:Q54,S54:T54,'02'!H54:J54,'02'!L54:M54,'02'!O54:T54)-H54</f>
        <v>0</v>
      </c>
      <c r="AC54" s="19">
        <f t="shared" si="3"/>
        <v>0</v>
      </c>
      <c r="AD54" s="19">
        <f t="shared" si="6"/>
        <v>0</v>
      </c>
      <c r="AE54" s="19">
        <f t="shared" si="5"/>
        <v>0</v>
      </c>
      <c r="AF54" s="19">
        <f>SUM('02'!L54:M54,'02'!O54:S54)-'02'!K54</f>
        <v>0</v>
      </c>
    </row>
    <row r="55" spans="2:32" s="24" customFormat="1" ht="15.75" customHeight="1">
      <c r="B55" s="28"/>
      <c r="C55" s="135" t="s">
        <v>31</v>
      </c>
      <c r="D55" s="135"/>
      <c r="E55" s="135"/>
      <c r="F55" s="135"/>
      <c r="G55" s="136"/>
      <c r="H55" s="49">
        <v>184695</v>
      </c>
      <c r="I55" s="49">
        <v>2653</v>
      </c>
      <c r="J55" s="49">
        <v>48</v>
      </c>
      <c r="K55" s="49">
        <v>145668</v>
      </c>
      <c r="L55" s="49">
        <v>43559</v>
      </c>
      <c r="M55" s="88">
        <v>102109</v>
      </c>
      <c r="N55" s="29"/>
      <c r="O55" s="97">
        <v>1371</v>
      </c>
      <c r="P55" s="59">
        <v>1061</v>
      </c>
      <c r="Q55" s="59">
        <v>310</v>
      </c>
      <c r="R55" s="59">
        <v>2812</v>
      </c>
      <c r="S55" s="59">
        <v>1413</v>
      </c>
      <c r="T55" s="59">
        <v>1399</v>
      </c>
      <c r="U55" s="30"/>
      <c r="V55" s="135" t="s">
        <v>31</v>
      </c>
      <c r="W55" s="135"/>
      <c r="X55" s="135"/>
      <c r="Y55" s="135"/>
      <c r="Z55" s="135"/>
      <c r="AB55" s="19">
        <f>SUM(I55:J55,L55:M55,P55:Q55,S55:T55,'02'!H55:J55,'02'!L55:M55,'02'!O55:T55)-H55</f>
        <v>0</v>
      </c>
      <c r="AC55" s="19">
        <f t="shared" si="3"/>
        <v>0</v>
      </c>
      <c r="AD55" s="19">
        <f t="shared" si="6"/>
        <v>0</v>
      </c>
      <c r="AE55" s="19">
        <f t="shared" si="5"/>
        <v>0</v>
      </c>
      <c r="AF55" s="19">
        <f>SUM('02'!L55:M55,'02'!O55:S55)-'02'!K55</f>
        <v>0</v>
      </c>
    </row>
    <row r="56" spans="2:32" s="24" customFormat="1" ht="12" customHeight="1">
      <c r="B56" s="26"/>
      <c r="C56" s="26"/>
      <c r="D56" s="133" t="s">
        <v>68</v>
      </c>
      <c r="E56" s="133"/>
      <c r="F56" s="132" t="s">
        <v>32</v>
      </c>
      <c r="G56" s="134"/>
      <c r="H56" s="49">
        <v>29534</v>
      </c>
      <c r="I56" s="48">
        <v>2</v>
      </c>
      <c r="J56" s="48">
        <v>0</v>
      </c>
      <c r="K56" s="48">
        <v>3924</v>
      </c>
      <c r="L56" s="48">
        <v>550</v>
      </c>
      <c r="M56" s="87">
        <v>3374</v>
      </c>
      <c r="N56" s="25"/>
      <c r="O56" s="96">
        <v>25</v>
      </c>
      <c r="P56" s="57">
        <v>11</v>
      </c>
      <c r="Q56" s="57">
        <v>14</v>
      </c>
      <c r="R56" s="57">
        <v>277</v>
      </c>
      <c r="S56" s="57">
        <v>59</v>
      </c>
      <c r="T56" s="57">
        <v>218</v>
      </c>
      <c r="U56" s="27"/>
      <c r="V56" s="26"/>
      <c r="W56" s="133" t="s">
        <v>68</v>
      </c>
      <c r="X56" s="133"/>
      <c r="Y56" s="132" t="s">
        <v>32</v>
      </c>
      <c r="Z56" s="132"/>
      <c r="AB56" s="19">
        <f>SUM(I56:J56,L56:M56,P56:Q56,S56:T56,'02'!H56:J56,'02'!L56:M56,'02'!O56:T56)-H56</f>
        <v>0</v>
      </c>
      <c r="AC56" s="19">
        <f t="shared" si="3"/>
        <v>0</v>
      </c>
      <c r="AD56" s="19">
        <f t="shared" si="6"/>
        <v>0</v>
      </c>
      <c r="AE56" s="19">
        <f t="shared" si="5"/>
        <v>0</v>
      </c>
      <c r="AF56" s="19">
        <f>SUM('02'!L56:M56,'02'!O56:S56)-'02'!K56</f>
        <v>0</v>
      </c>
    </row>
    <row r="57" spans="2:32" s="24" customFormat="1" ht="12" customHeight="1">
      <c r="B57" s="26"/>
      <c r="C57" s="26"/>
      <c r="D57" s="133" t="s">
        <v>68</v>
      </c>
      <c r="E57" s="133"/>
      <c r="F57" s="132" t="s">
        <v>33</v>
      </c>
      <c r="G57" s="134"/>
      <c r="H57" s="49">
        <v>2834</v>
      </c>
      <c r="I57" s="48">
        <v>4</v>
      </c>
      <c r="J57" s="48">
        <v>17</v>
      </c>
      <c r="K57" s="48">
        <v>577</v>
      </c>
      <c r="L57" s="48">
        <v>372</v>
      </c>
      <c r="M57" s="87">
        <v>205</v>
      </c>
      <c r="N57" s="25"/>
      <c r="O57" s="96">
        <v>6</v>
      </c>
      <c r="P57" s="57">
        <v>5</v>
      </c>
      <c r="Q57" s="57">
        <v>1</v>
      </c>
      <c r="R57" s="57">
        <v>19</v>
      </c>
      <c r="S57" s="57">
        <v>11</v>
      </c>
      <c r="T57" s="57">
        <v>8</v>
      </c>
      <c r="U57" s="27"/>
      <c r="V57" s="26"/>
      <c r="W57" s="133" t="s">
        <v>68</v>
      </c>
      <c r="X57" s="133"/>
      <c r="Y57" s="132" t="s">
        <v>33</v>
      </c>
      <c r="Z57" s="132"/>
      <c r="AB57" s="19">
        <f>SUM(I57:J57,L57:M57,P57:Q57,S57:T57,'02'!H57:J57,'02'!L57:M57,'02'!O57:T57)-H57</f>
        <v>0</v>
      </c>
      <c r="AC57" s="19">
        <f t="shared" si="3"/>
        <v>0</v>
      </c>
      <c r="AD57" s="19">
        <f t="shared" si="6"/>
        <v>0</v>
      </c>
      <c r="AE57" s="19">
        <f t="shared" si="5"/>
        <v>0</v>
      </c>
      <c r="AF57" s="19">
        <f>SUM('02'!L57:M57,'02'!O57:S57)-'02'!K57</f>
        <v>0</v>
      </c>
    </row>
    <row r="58" spans="2:32" s="24" customFormat="1" ht="12" customHeight="1">
      <c r="B58" s="26"/>
      <c r="C58" s="26"/>
      <c r="D58" s="133" t="s">
        <v>68</v>
      </c>
      <c r="E58" s="133"/>
      <c r="F58" s="132" t="s">
        <v>18</v>
      </c>
      <c r="G58" s="134"/>
      <c r="H58" s="49">
        <v>17897</v>
      </c>
      <c r="I58" s="48">
        <v>30</v>
      </c>
      <c r="J58" s="48">
        <v>1</v>
      </c>
      <c r="K58" s="48">
        <v>15626</v>
      </c>
      <c r="L58" s="48">
        <v>8203</v>
      </c>
      <c r="M58" s="87">
        <v>7423</v>
      </c>
      <c r="N58" s="25"/>
      <c r="O58" s="96">
        <v>711</v>
      </c>
      <c r="P58" s="57">
        <v>652</v>
      </c>
      <c r="Q58" s="57">
        <v>59</v>
      </c>
      <c r="R58" s="57">
        <v>540</v>
      </c>
      <c r="S58" s="57">
        <v>365</v>
      </c>
      <c r="T58" s="57">
        <v>175</v>
      </c>
      <c r="U58" s="27"/>
      <c r="V58" s="26"/>
      <c r="W58" s="133" t="s">
        <v>53</v>
      </c>
      <c r="X58" s="133"/>
      <c r="Y58" s="132" t="s">
        <v>18</v>
      </c>
      <c r="Z58" s="132"/>
      <c r="AB58" s="19">
        <f>SUM(I58:J58,L58:M58,P58:Q58,S58:T58,'02'!H58:J58,'02'!L58:M58,'02'!O58:T58)-H58</f>
        <v>0</v>
      </c>
      <c r="AC58" s="19">
        <f t="shared" si="3"/>
        <v>0</v>
      </c>
      <c r="AD58" s="19">
        <f t="shared" si="6"/>
        <v>0</v>
      </c>
      <c r="AE58" s="19">
        <f t="shared" si="5"/>
        <v>0</v>
      </c>
      <c r="AF58" s="19">
        <f>SUM('02'!L58:M58,'02'!O58:S58)-'02'!K58</f>
        <v>0</v>
      </c>
    </row>
    <row r="59" spans="2:32" s="24" customFormat="1" ht="12" customHeight="1">
      <c r="B59" s="26"/>
      <c r="C59" s="26"/>
      <c r="D59" s="133" t="s">
        <v>53</v>
      </c>
      <c r="E59" s="133"/>
      <c r="F59" s="132" t="s">
        <v>69</v>
      </c>
      <c r="G59" s="134"/>
      <c r="H59" s="49">
        <v>304</v>
      </c>
      <c r="I59" s="48">
        <v>2</v>
      </c>
      <c r="J59" s="48">
        <v>0</v>
      </c>
      <c r="K59" s="48">
        <v>247</v>
      </c>
      <c r="L59" s="48">
        <v>92</v>
      </c>
      <c r="M59" s="87">
        <v>155</v>
      </c>
      <c r="N59" s="25"/>
      <c r="O59" s="96">
        <v>0</v>
      </c>
      <c r="P59" s="57">
        <v>0</v>
      </c>
      <c r="Q59" s="57">
        <v>0</v>
      </c>
      <c r="R59" s="57">
        <v>41</v>
      </c>
      <c r="S59" s="57">
        <v>24</v>
      </c>
      <c r="T59" s="57">
        <v>17</v>
      </c>
      <c r="U59" s="27"/>
      <c r="V59" s="26"/>
      <c r="W59" s="133" t="s">
        <v>28</v>
      </c>
      <c r="X59" s="133"/>
      <c r="Y59" s="132" t="s">
        <v>69</v>
      </c>
      <c r="Z59" s="132"/>
      <c r="AB59" s="19">
        <f>SUM(I59:J59,L59:M59,P59:Q59,S59:T59,'02'!H59:J59,'02'!L59:M59,'02'!O59:T59)-H59</f>
        <v>0</v>
      </c>
      <c r="AC59" s="19">
        <f t="shared" si="3"/>
        <v>0</v>
      </c>
      <c r="AD59" s="19">
        <f t="shared" si="6"/>
        <v>0</v>
      </c>
      <c r="AE59" s="19">
        <f t="shared" si="5"/>
        <v>0</v>
      </c>
      <c r="AF59" s="19">
        <f>SUM('02'!L59:M59,'02'!O59:S59)-'02'!K59</f>
        <v>0</v>
      </c>
    </row>
    <row r="60" spans="2:32" s="24" customFormat="1" ht="12" customHeight="1">
      <c r="B60" s="26"/>
      <c r="C60" s="26"/>
      <c r="D60" s="133" t="s">
        <v>28</v>
      </c>
      <c r="E60" s="133"/>
      <c r="F60" s="146" t="s">
        <v>120</v>
      </c>
      <c r="G60" s="147"/>
      <c r="H60" s="49">
        <v>198</v>
      </c>
      <c r="I60" s="48">
        <v>45</v>
      </c>
      <c r="J60" s="48">
        <v>0</v>
      </c>
      <c r="K60" s="48">
        <v>131</v>
      </c>
      <c r="L60" s="48">
        <v>56</v>
      </c>
      <c r="M60" s="87">
        <v>75</v>
      </c>
      <c r="N60" s="25"/>
      <c r="O60" s="96">
        <v>0</v>
      </c>
      <c r="P60" s="57">
        <v>0</v>
      </c>
      <c r="Q60" s="57">
        <v>0</v>
      </c>
      <c r="R60" s="57">
        <v>12</v>
      </c>
      <c r="S60" s="57">
        <v>5</v>
      </c>
      <c r="T60" s="57">
        <v>7</v>
      </c>
      <c r="U60" s="27"/>
      <c r="V60" s="26"/>
      <c r="W60" s="133" t="s">
        <v>28</v>
      </c>
      <c r="X60" s="133"/>
      <c r="Y60" s="146" t="s">
        <v>120</v>
      </c>
      <c r="Z60" s="146"/>
      <c r="AB60" s="19">
        <f>SUM(I60:J60,L60:M60,P60:Q60,S60:T60,'02'!H60:J60,'02'!L60:M60,'02'!O60:T60)-H60</f>
        <v>0</v>
      </c>
      <c r="AC60" s="19">
        <f t="shared" si="3"/>
        <v>0</v>
      </c>
      <c r="AD60" s="19">
        <f t="shared" si="6"/>
        <v>0</v>
      </c>
      <c r="AE60" s="19">
        <f t="shared" si="5"/>
        <v>0</v>
      </c>
      <c r="AF60" s="19">
        <f>SUM('02'!L60:M60,'02'!O60:S60)-'02'!K60</f>
        <v>0</v>
      </c>
    </row>
    <row r="61" spans="2:32" s="24" customFormat="1" ht="12" customHeight="1">
      <c r="B61" s="26"/>
      <c r="C61" s="26"/>
      <c r="D61" s="133" t="s">
        <v>28</v>
      </c>
      <c r="E61" s="133"/>
      <c r="F61" s="132" t="s">
        <v>19</v>
      </c>
      <c r="G61" s="134"/>
      <c r="H61" s="49">
        <v>1716</v>
      </c>
      <c r="I61" s="48">
        <v>3</v>
      </c>
      <c r="J61" s="48">
        <v>0</v>
      </c>
      <c r="K61" s="48">
        <v>7</v>
      </c>
      <c r="L61" s="48">
        <v>2</v>
      </c>
      <c r="M61" s="87">
        <v>5</v>
      </c>
      <c r="N61" s="25"/>
      <c r="O61" s="96">
        <v>0</v>
      </c>
      <c r="P61" s="57">
        <v>0</v>
      </c>
      <c r="Q61" s="57">
        <v>0</v>
      </c>
      <c r="R61" s="57">
        <v>51</v>
      </c>
      <c r="S61" s="57">
        <v>17</v>
      </c>
      <c r="T61" s="57">
        <v>34</v>
      </c>
      <c r="U61" s="27"/>
      <c r="V61" s="26"/>
      <c r="W61" s="133" t="s">
        <v>28</v>
      </c>
      <c r="X61" s="133"/>
      <c r="Y61" s="132" t="s">
        <v>19</v>
      </c>
      <c r="Z61" s="132"/>
      <c r="AB61" s="19">
        <f>SUM(I61:J61,L61:M61,P61:Q61,S61:T61,'02'!H61:J61,'02'!L61:M61,'02'!O61:T61)-H61</f>
        <v>0</v>
      </c>
      <c r="AC61" s="19">
        <f t="shared" si="3"/>
        <v>0</v>
      </c>
      <c r="AD61" s="19">
        <f t="shared" si="6"/>
        <v>0</v>
      </c>
      <c r="AE61" s="19">
        <f t="shared" si="5"/>
        <v>0</v>
      </c>
      <c r="AF61" s="19">
        <f>SUM('02'!L61:M61,'02'!O61:S61)-'02'!K61</f>
        <v>0</v>
      </c>
    </row>
    <row r="62" spans="2:32" s="24" customFormat="1" ht="12" customHeight="1" thickBot="1">
      <c r="B62" s="31"/>
      <c r="C62" s="31"/>
      <c r="D62" s="143" t="s">
        <v>28</v>
      </c>
      <c r="E62" s="143"/>
      <c r="F62" s="144" t="s">
        <v>20</v>
      </c>
      <c r="G62" s="145"/>
      <c r="H62" s="122">
        <v>126818</v>
      </c>
      <c r="I62" s="123">
        <v>2033</v>
      </c>
      <c r="J62" s="123">
        <v>11</v>
      </c>
      <c r="K62" s="123">
        <v>121803</v>
      </c>
      <c r="L62" s="123">
        <v>33541</v>
      </c>
      <c r="M62" s="124">
        <v>88262</v>
      </c>
      <c r="N62" s="25"/>
      <c r="O62" s="98">
        <v>602</v>
      </c>
      <c r="P62" s="99">
        <v>379</v>
      </c>
      <c r="Q62" s="99">
        <v>223</v>
      </c>
      <c r="R62" s="58">
        <v>1495</v>
      </c>
      <c r="S62" s="58">
        <v>780</v>
      </c>
      <c r="T62" s="58">
        <v>715</v>
      </c>
      <c r="U62" s="32"/>
      <c r="V62" s="31"/>
      <c r="W62" s="143" t="s">
        <v>34</v>
      </c>
      <c r="X62" s="143"/>
      <c r="Y62" s="144" t="s">
        <v>20</v>
      </c>
      <c r="Z62" s="144"/>
      <c r="AB62" s="19">
        <f>SUM(I62:J62,L62:M62,P62:Q62,S62:T62,'02'!H62:J62,'02'!L62:M62,'02'!O62:T62)-H62</f>
        <v>0</v>
      </c>
      <c r="AC62" s="19">
        <f t="shared" si="3"/>
        <v>0</v>
      </c>
      <c r="AD62" s="19">
        <f t="shared" si="6"/>
        <v>0</v>
      </c>
      <c r="AE62" s="19">
        <f t="shared" si="5"/>
        <v>0</v>
      </c>
      <c r="AF62" s="19">
        <f>SUM('02'!L62:M62,'02'!O62:S62)-'02'!K62</f>
        <v>0</v>
      </c>
    </row>
    <row r="63" spans="15:26" ht="24" customHeight="1">
      <c r="O63" s="170" t="s">
        <v>122</v>
      </c>
      <c r="P63" s="170"/>
      <c r="Q63" s="170"/>
      <c r="R63" s="170"/>
      <c r="S63" s="170"/>
      <c r="T63" s="170"/>
      <c r="U63" s="170"/>
      <c r="V63" s="170"/>
      <c r="W63" s="170"/>
      <c r="X63" s="170"/>
      <c r="Y63" s="170"/>
      <c r="Z63" s="170"/>
    </row>
    <row r="64" ht="12">
      <c r="G64" s="1" t="s">
        <v>115</v>
      </c>
    </row>
    <row r="65" spans="7:20" ht="12">
      <c r="G65" s="1" t="s">
        <v>106</v>
      </c>
      <c r="H65" s="2">
        <f aca="true" t="shared" si="7" ref="H65:M65">SUM(H8,H21,H28,H32,H47,H55)-H7</f>
        <v>0</v>
      </c>
      <c r="I65" s="2">
        <f t="shared" si="7"/>
        <v>0</v>
      </c>
      <c r="J65" s="2">
        <f t="shared" si="7"/>
        <v>0</v>
      </c>
      <c r="K65" s="2">
        <f t="shared" si="7"/>
        <v>0</v>
      </c>
      <c r="L65" s="2">
        <f t="shared" si="7"/>
        <v>0</v>
      </c>
      <c r="M65" s="2">
        <f t="shared" si="7"/>
        <v>0</v>
      </c>
      <c r="N65" s="33"/>
      <c r="O65" s="2">
        <f aca="true" t="shared" si="8" ref="O65:T65">SUM(O8,O21,O28,O32,O47,O55)-O7</f>
        <v>0</v>
      </c>
      <c r="P65" s="2">
        <f t="shared" si="8"/>
        <v>0</v>
      </c>
      <c r="Q65" s="2">
        <f t="shared" si="8"/>
        <v>0</v>
      </c>
      <c r="R65" s="2">
        <f t="shared" si="8"/>
        <v>0</v>
      </c>
      <c r="S65" s="2">
        <f t="shared" si="8"/>
        <v>0</v>
      </c>
      <c r="T65" s="2">
        <f t="shared" si="8"/>
        <v>0</v>
      </c>
    </row>
    <row r="66" spans="7:20" ht="12">
      <c r="G66" s="1" t="s">
        <v>107</v>
      </c>
      <c r="H66" s="2">
        <f aca="true" t="shared" si="9" ref="H66:M66">SUM(H9,H14,H19,H20)-H8</f>
        <v>0</v>
      </c>
      <c r="I66" s="2">
        <f t="shared" si="9"/>
        <v>0</v>
      </c>
      <c r="J66" s="2">
        <f t="shared" si="9"/>
        <v>0</v>
      </c>
      <c r="K66" s="2">
        <f t="shared" si="9"/>
        <v>0</v>
      </c>
      <c r="L66" s="2">
        <f t="shared" si="9"/>
        <v>0</v>
      </c>
      <c r="M66" s="2">
        <f t="shared" si="9"/>
        <v>0</v>
      </c>
      <c r="N66" s="33"/>
      <c r="O66" s="2">
        <f aca="true" t="shared" si="10" ref="O66:T66">SUM(O9,O14,O19,O20)-O8</f>
        <v>0</v>
      </c>
      <c r="P66" s="2">
        <f t="shared" si="10"/>
        <v>0</v>
      </c>
      <c r="Q66" s="2">
        <f t="shared" si="10"/>
        <v>0</v>
      </c>
      <c r="R66" s="2">
        <f t="shared" si="10"/>
        <v>0</v>
      </c>
      <c r="S66" s="2">
        <f t="shared" si="10"/>
        <v>0</v>
      </c>
      <c r="T66" s="2">
        <f t="shared" si="10"/>
        <v>0</v>
      </c>
    </row>
    <row r="67" spans="7:20" ht="12">
      <c r="G67" s="1" t="s">
        <v>5</v>
      </c>
      <c r="H67" s="2">
        <f aca="true" t="shared" si="11" ref="H67:M67">SUM(H10:H13)-H9</f>
        <v>0</v>
      </c>
      <c r="I67" s="2">
        <f t="shared" si="11"/>
        <v>0</v>
      </c>
      <c r="J67" s="2">
        <f t="shared" si="11"/>
        <v>0</v>
      </c>
      <c r="K67" s="2">
        <f t="shared" si="11"/>
        <v>0</v>
      </c>
      <c r="L67" s="2">
        <f t="shared" si="11"/>
        <v>0</v>
      </c>
      <c r="M67" s="2">
        <f t="shared" si="11"/>
        <v>0</v>
      </c>
      <c r="N67" s="33"/>
      <c r="O67" s="2">
        <f aca="true" t="shared" si="12" ref="O67:T67">SUM(O10:O13)-O9</f>
        <v>0</v>
      </c>
      <c r="P67" s="2">
        <f t="shared" si="12"/>
        <v>0</v>
      </c>
      <c r="Q67" s="2">
        <f t="shared" si="12"/>
        <v>0</v>
      </c>
      <c r="R67" s="2">
        <f t="shared" si="12"/>
        <v>0</v>
      </c>
      <c r="S67" s="2">
        <f t="shared" si="12"/>
        <v>0</v>
      </c>
      <c r="T67" s="2">
        <f t="shared" si="12"/>
        <v>0</v>
      </c>
    </row>
    <row r="68" spans="7:20" ht="12">
      <c r="G68" s="1" t="s">
        <v>108</v>
      </c>
      <c r="H68" s="2">
        <f aca="true" t="shared" si="13" ref="H68:M68">SUM(H15:H18)-H14</f>
        <v>0</v>
      </c>
      <c r="I68" s="2">
        <f t="shared" si="13"/>
        <v>0</v>
      </c>
      <c r="J68" s="2">
        <f t="shared" si="13"/>
        <v>0</v>
      </c>
      <c r="K68" s="2">
        <f t="shared" si="13"/>
        <v>0</v>
      </c>
      <c r="L68" s="2">
        <f t="shared" si="13"/>
        <v>0</v>
      </c>
      <c r="M68" s="2">
        <f t="shared" si="13"/>
        <v>0</v>
      </c>
      <c r="N68" s="33"/>
      <c r="O68" s="2">
        <f aca="true" t="shared" si="14" ref="O68:T68">SUM(O15:O18)-O14</f>
        <v>0</v>
      </c>
      <c r="P68" s="2">
        <f t="shared" si="14"/>
        <v>0</v>
      </c>
      <c r="Q68" s="2">
        <f t="shared" si="14"/>
        <v>0</v>
      </c>
      <c r="R68" s="2">
        <f t="shared" si="14"/>
        <v>0</v>
      </c>
      <c r="S68" s="2">
        <f t="shared" si="14"/>
        <v>0</v>
      </c>
      <c r="T68" s="2">
        <f t="shared" si="14"/>
        <v>0</v>
      </c>
    </row>
    <row r="69" spans="7:20" ht="12">
      <c r="G69" s="1" t="s">
        <v>109</v>
      </c>
      <c r="H69" s="2">
        <f aca="true" t="shared" si="15" ref="H69:M69">SUM(H22:H24,H26:H27)-H21</f>
        <v>0</v>
      </c>
      <c r="I69" s="2">
        <f t="shared" si="15"/>
        <v>0</v>
      </c>
      <c r="J69" s="2">
        <f t="shared" si="15"/>
        <v>0</v>
      </c>
      <c r="K69" s="2">
        <f t="shared" si="15"/>
        <v>0</v>
      </c>
      <c r="L69" s="2">
        <f t="shared" si="15"/>
        <v>0</v>
      </c>
      <c r="M69" s="2">
        <f t="shared" si="15"/>
        <v>0</v>
      </c>
      <c r="N69" s="33"/>
      <c r="O69" s="2">
        <f aca="true" t="shared" si="16" ref="O69:T69">SUM(O22:O24,O26:O27)-O21</f>
        <v>0</v>
      </c>
      <c r="P69" s="2">
        <f t="shared" si="16"/>
        <v>0</v>
      </c>
      <c r="Q69" s="2">
        <f t="shared" si="16"/>
        <v>0</v>
      </c>
      <c r="R69" s="2">
        <f t="shared" si="16"/>
        <v>0</v>
      </c>
      <c r="S69" s="2">
        <f t="shared" si="16"/>
        <v>0</v>
      </c>
      <c r="T69" s="2">
        <f t="shared" si="16"/>
        <v>0</v>
      </c>
    </row>
    <row r="70" spans="7:20" ht="12">
      <c r="G70" s="1" t="s">
        <v>111</v>
      </c>
      <c r="H70" s="2">
        <f aca="true" t="shared" si="17" ref="H70:M70">SUM(H29:H31)-H28</f>
        <v>0</v>
      </c>
      <c r="I70" s="2">
        <f t="shared" si="17"/>
        <v>0</v>
      </c>
      <c r="J70" s="2">
        <f t="shared" si="17"/>
        <v>0</v>
      </c>
      <c r="K70" s="2">
        <f t="shared" si="17"/>
        <v>0</v>
      </c>
      <c r="L70" s="2">
        <f t="shared" si="17"/>
        <v>0</v>
      </c>
      <c r="M70" s="2">
        <f t="shared" si="17"/>
        <v>0</v>
      </c>
      <c r="N70" s="33"/>
      <c r="O70" s="2">
        <f aca="true" t="shared" si="18" ref="O70:T70">SUM(O29:O31)-O28</f>
        <v>0</v>
      </c>
      <c r="P70" s="2">
        <f t="shared" si="18"/>
        <v>0</v>
      </c>
      <c r="Q70" s="2">
        <f t="shared" si="18"/>
        <v>0</v>
      </c>
      <c r="R70" s="2">
        <f t="shared" si="18"/>
        <v>0</v>
      </c>
      <c r="S70" s="2">
        <f t="shared" si="18"/>
        <v>0</v>
      </c>
      <c r="T70" s="2">
        <f t="shared" si="18"/>
        <v>0</v>
      </c>
    </row>
    <row r="71" spans="7:20" ht="12">
      <c r="G71" s="1" t="s">
        <v>110</v>
      </c>
      <c r="H71" s="2">
        <f>SUM(H33:H34,H37,H43,H45:H46)-H32</f>
        <v>0</v>
      </c>
      <c r="I71" s="2">
        <f aca="true" t="shared" si="19" ref="I71:O71">SUM(I33:I34,I37,I43,I45:I46)-I32</f>
        <v>0</v>
      </c>
      <c r="J71" s="2">
        <f t="shared" si="19"/>
        <v>0</v>
      </c>
      <c r="K71" s="2">
        <f t="shared" si="19"/>
        <v>0</v>
      </c>
      <c r="L71" s="2">
        <f t="shared" si="19"/>
        <v>0</v>
      </c>
      <c r="M71" s="2">
        <f t="shared" si="19"/>
        <v>0</v>
      </c>
      <c r="N71" s="33"/>
      <c r="O71" s="2">
        <f t="shared" si="19"/>
        <v>0</v>
      </c>
      <c r="P71" s="2">
        <f>SUM(P33:P34,P37,P43,P45:P46)-P32</f>
        <v>0</v>
      </c>
      <c r="Q71" s="2">
        <f>SUM(Q33:Q34,Q37,Q43,Q45:Q46)-Q32</f>
        <v>0</v>
      </c>
      <c r="R71" s="2">
        <f>SUM(R33:R34,R37,R43,R45:R46)-R32</f>
        <v>0</v>
      </c>
      <c r="S71" s="2">
        <f>SUM(S33:S34,S37,S43,S45:S46)-S32</f>
        <v>0</v>
      </c>
      <c r="T71" s="2">
        <f>SUM(T33:T34,T37,T43,T45:T46)-T32</f>
        <v>0</v>
      </c>
    </row>
    <row r="72" spans="7:20" ht="12">
      <c r="G72" s="1" t="s">
        <v>112</v>
      </c>
      <c r="H72" s="2">
        <f>SUM(H35:H36)-H34</f>
        <v>0</v>
      </c>
      <c r="I72" s="2">
        <f aca="true" t="shared" si="20" ref="I72:O72">SUM(I35:I36)-I34</f>
        <v>0</v>
      </c>
      <c r="J72" s="2">
        <f t="shared" si="20"/>
        <v>0</v>
      </c>
      <c r="K72" s="2">
        <f t="shared" si="20"/>
        <v>0</v>
      </c>
      <c r="L72" s="2">
        <f t="shared" si="20"/>
        <v>0</v>
      </c>
      <c r="M72" s="2">
        <f t="shared" si="20"/>
        <v>0</v>
      </c>
      <c r="N72" s="33"/>
      <c r="O72" s="2">
        <f t="shared" si="20"/>
        <v>0</v>
      </c>
      <c r="P72" s="2">
        <f>SUM(P35:P36)-P34</f>
        <v>0</v>
      </c>
      <c r="Q72" s="2">
        <f>SUM(Q35:Q36)-Q34</f>
        <v>0</v>
      </c>
      <c r="R72" s="2">
        <f>SUM(R35:R36)-R34</f>
        <v>0</v>
      </c>
      <c r="S72" s="2">
        <f>SUM(S35:S36)-S34</f>
        <v>0</v>
      </c>
      <c r="T72" s="2">
        <f>SUM(T35:T36)-T34</f>
        <v>0</v>
      </c>
    </row>
    <row r="73" spans="7:20" ht="12">
      <c r="G73" s="1" t="s">
        <v>113</v>
      </c>
      <c r="H73" s="2">
        <f>SUM(H38:H42)-H37</f>
        <v>0</v>
      </c>
      <c r="I73" s="2">
        <f aca="true" t="shared" si="21" ref="I73:O73">SUM(I38:I42)-I37</f>
        <v>0</v>
      </c>
      <c r="J73" s="2">
        <f t="shared" si="21"/>
        <v>0</v>
      </c>
      <c r="K73" s="2">
        <f t="shared" si="21"/>
        <v>0</v>
      </c>
      <c r="L73" s="2">
        <f t="shared" si="21"/>
        <v>0</v>
      </c>
      <c r="M73" s="2">
        <f t="shared" si="21"/>
        <v>0</v>
      </c>
      <c r="N73" s="33"/>
      <c r="O73" s="2">
        <f t="shared" si="21"/>
        <v>0</v>
      </c>
      <c r="P73" s="2">
        <f>SUM(P38:P42)-P37</f>
        <v>0</v>
      </c>
      <c r="Q73" s="2">
        <f>SUM(Q38:Q42)-Q37</f>
        <v>0</v>
      </c>
      <c r="R73" s="2">
        <f>SUM(R38:R42)-R37</f>
        <v>0</v>
      </c>
      <c r="S73" s="2">
        <f>SUM(S38:S42)-S37</f>
        <v>0</v>
      </c>
      <c r="T73" s="2">
        <f>SUM(T38:T42)-T37</f>
        <v>0</v>
      </c>
    </row>
    <row r="74" spans="7:20" ht="12">
      <c r="G74" s="1" t="s">
        <v>114</v>
      </c>
      <c r="H74" s="2">
        <f>SUM(H49:H51)-H48</f>
        <v>0</v>
      </c>
      <c r="I74" s="2">
        <f aca="true" t="shared" si="22" ref="I74:O74">SUM(I49:I51)-I48</f>
        <v>0</v>
      </c>
      <c r="J74" s="2">
        <f t="shared" si="22"/>
        <v>0</v>
      </c>
      <c r="K74" s="2">
        <f t="shared" si="22"/>
        <v>0</v>
      </c>
      <c r="L74" s="2">
        <f t="shared" si="22"/>
        <v>0</v>
      </c>
      <c r="M74" s="2">
        <f t="shared" si="22"/>
        <v>0</v>
      </c>
      <c r="N74" s="33"/>
      <c r="O74" s="2">
        <f t="shared" si="22"/>
        <v>0</v>
      </c>
      <c r="P74" s="2">
        <f>SUM(P49:P51)-P48</f>
        <v>0</v>
      </c>
      <c r="Q74" s="2">
        <f>SUM(Q49:Q51)-Q48</f>
        <v>0</v>
      </c>
      <c r="R74" s="2">
        <f>SUM(R49:R51)-R48</f>
        <v>0</v>
      </c>
      <c r="S74" s="2">
        <f>SUM(S49:S51)-S48</f>
        <v>0</v>
      </c>
      <c r="T74" s="2">
        <f>SUM(T49:T51)-T48</f>
        <v>0</v>
      </c>
    </row>
  </sheetData>
  <sheetProtection/>
  <mergeCells count="137">
    <mergeCell ref="O63:Z63"/>
    <mergeCell ref="O2:T2"/>
    <mergeCell ref="O4:Q5"/>
    <mergeCell ref="W62:X62"/>
    <mergeCell ref="Y62:Z62"/>
    <mergeCell ref="W58:X58"/>
    <mergeCell ref="Y58:Z58"/>
    <mergeCell ref="W59:X59"/>
    <mergeCell ref="Y59:Z59"/>
    <mergeCell ref="W60:X60"/>
    <mergeCell ref="Y60:Z60"/>
    <mergeCell ref="W61:X61"/>
    <mergeCell ref="Y61:Z61"/>
    <mergeCell ref="W57:X57"/>
    <mergeCell ref="Y57:Z57"/>
    <mergeCell ref="X38:Z38"/>
    <mergeCell ref="X39:Z39"/>
    <mergeCell ref="X40:Z40"/>
    <mergeCell ref="X41:Z41"/>
    <mergeCell ref="V47:Z47"/>
    <mergeCell ref="W48:Z48"/>
    <mergeCell ref="W45:Z45"/>
    <mergeCell ref="W56:X56"/>
    <mergeCell ref="Y56:Z56"/>
    <mergeCell ref="X51:Z51"/>
    <mergeCell ref="W52:Z52"/>
    <mergeCell ref="X53:Y53"/>
    <mergeCell ref="X54:Y54"/>
    <mergeCell ref="V55:Z55"/>
    <mergeCell ref="W43:Z43"/>
    <mergeCell ref="X42:Z42"/>
    <mergeCell ref="X44:Y44"/>
    <mergeCell ref="W46:Z46"/>
    <mergeCell ref="E50:G50"/>
    <mergeCell ref="F56:G56"/>
    <mergeCell ref="E51:G51"/>
    <mergeCell ref="D52:G52"/>
    <mergeCell ref="D56:E56"/>
    <mergeCell ref="E54:F54"/>
    <mergeCell ref="X12:Z12"/>
    <mergeCell ref="C55:G55"/>
    <mergeCell ref="E53:F53"/>
    <mergeCell ref="E36:G36"/>
    <mergeCell ref="E38:G38"/>
    <mergeCell ref="E39:G39"/>
    <mergeCell ref="E40:G40"/>
    <mergeCell ref="D45:G45"/>
    <mergeCell ref="D46:G46"/>
    <mergeCell ref="D43:G43"/>
    <mergeCell ref="V21:Z21"/>
    <mergeCell ref="E41:G41"/>
    <mergeCell ref="E42:G42"/>
    <mergeCell ref="E44:F44"/>
    <mergeCell ref="U4:Z6"/>
    <mergeCell ref="U7:Z7"/>
    <mergeCell ref="V8:Z8"/>
    <mergeCell ref="W9:Z9"/>
    <mergeCell ref="X10:Z10"/>
    <mergeCell ref="X11:Z11"/>
    <mergeCell ref="W20:Z20"/>
    <mergeCell ref="X13:Z13"/>
    <mergeCell ref="W14:Z14"/>
    <mergeCell ref="X15:Z15"/>
    <mergeCell ref="X16:Z16"/>
    <mergeCell ref="X17:Z17"/>
    <mergeCell ref="X25:Y25"/>
    <mergeCell ref="W33:Z33"/>
    <mergeCell ref="W34:Z34"/>
    <mergeCell ref="W26:Z26"/>
    <mergeCell ref="W27:Z27"/>
    <mergeCell ref="E16:G16"/>
    <mergeCell ref="E17:G17"/>
    <mergeCell ref="E18:G18"/>
    <mergeCell ref="X18:Z18"/>
    <mergeCell ref="W19:Z19"/>
    <mergeCell ref="D33:G33"/>
    <mergeCell ref="D34:G34"/>
    <mergeCell ref="V28:Z28"/>
    <mergeCell ref="E35:G35"/>
    <mergeCell ref="W31:Z31"/>
    <mergeCell ref="V32:Z32"/>
    <mergeCell ref="C28:G28"/>
    <mergeCell ref="C32:G32"/>
    <mergeCell ref="D30:G30"/>
    <mergeCell ref="D23:G23"/>
    <mergeCell ref="D24:G24"/>
    <mergeCell ref="D27:G27"/>
    <mergeCell ref="D29:G29"/>
    <mergeCell ref="D31:G31"/>
    <mergeCell ref="D26:G26"/>
    <mergeCell ref="E25:F25"/>
    <mergeCell ref="B7:G7"/>
    <mergeCell ref="B4:G6"/>
    <mergeCell ref="K4:M5"/>
    <mergeCell ref="H4:H6"/>
    <mergeCell ref="I4:I6"/>
    <mergeCell ref="J4:J6"/>
    <mergeCell ref="C8:G8"/>
    <mergeCell ref="C21:G21"/>
    <mergeCell ref="D9:G9"/>
    <mergeCell ref="D14:G14"/>
    <mergeCell ref="D19:G19"/>
    <mergeCell ref="D20:G20"/>
    <mergeCell ref="E10:G10"/>
    <mergeCell ref="E11:G11"/>
    <mergeCell ref="E12:G12"/>
    <mergeCell ref="E13:G13"/>
    <mergeCell ref="E15:G15"/>
    <mergeCell ref="D62:E62"/>
    <mergeCell ref="F62:G62"/>
    <mergeCell ref="D59:E59"/>
    <mergeCell ref="F59:G59"/>
    <mergeCell ref="D60:E60"/>
    <mergeCell ref="F60:G60"/>
    <mergeCell ref="D61:E61"/>
    <mergeCell ref="F61:G61"/>
    <mergeCell ref="D22:G22"/>
    <mergeCell ref="J2:M2"/>
    <mergeCell ref="X49:Z49"/>
    <mergeCell ref="X50:Z50"/>
    <mergeCell ref="R4:T5"/>
    <mergeCell ref="W29:Z29"/>
    <mergeCell ref="W30:Z30"/>
    <mergeCell ref="X35:Z35"/>
    <mergeCell ref="W22:Z22"/>
    <mergeCell ref="W23:Z23"/>
    <mergeCell ref="W24:Z24"/>
    <mergeCell ref="W37:Z37"/>
    <mergeCell ref="X36:Z36"/>
    <mergeCell ref="D57:E57"/>
    <mergeCell ref="F57:G57"/>
    <mergeCell ref="D58:E58"/>
    <mergeCell ref="F58:G58"/>
    <mergeCell ref="C47:G47"/>
    <mergeCell ref="D48:G48"/>
    <mergeCell ref="E49:G49"/>
    <mergeCell ref="D37:G37"/>
  </mergeCells>
  <printOptions horizontalCentered="1"/>
  <pageMargins left="0.3937007874015748" right="0.3937007874015748" top="0.5905511811023623" bottom="0.3937007874015748" header="0.31496062992125984" footer="0.31496062992125984"/>
  <pageSetup horizontalDpi="300" verticalDpi="300" orientation="portrait" paperSize="9" r:id="rId1"/>
  <colBreaks count="1" manualBreakCount="1">
    <brk id="13" min="1" max="62" man="1"/>
  </colBreaks>
</worksheet>
</file>

<file path=xl/worksheets/sheet2.xml><?xml version="1.0" encoding="utf-8"?>
<worksheet xmlns="http://schemas.openxmlformats.org/spreadsheetml/2006/main" xmlns:r="http://schemas.openxmlformats.org/officeDocument/2006/relationships">
  <dimension ref="B1:AB74"/>
  <sheetViews>
    <sheetView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AB18" sqref="AB18"/>
    </sheetView>
  </sheetViews>
  <sheetFormatPr defaultColWidth="9.125" defaultRowHeight="12.75"/>
  <cols>
    <col min="1" max="3" width="2.625" style="1" customWidth="1"/>
    <col min="4" max="5" width="2.875" style="1" customWidth="1"/>
    <col min="6" max="6" width="3.125" style="1" customWidth="1"/>
    <col min="7" max="7" width="14.125" style="1" bestFit="1" customWidth="1"/>
    <col min="8" max="8" width="9.50390625" style="1" bestFit="1" customWidth="1"/>
    <col min="9" max="9" width="10.375" style="1" bestFit="1" customWidth="1"/>
    <col min="10" max="10" width="11.125" style="1" bestFit="1" customWidth="1"/>
    <col min="11" max="11" width="13.375" style="1" bestFit="1" customWidth="1"/>
    <col min="12" max="12" width="10.50390625" style="1" bestFit="1" customWidth="1"/>
    <col min="13" max="13" width="14.50390625" style="1" bestFit="1" customWidth="1"/>
    <col min="14" max="14" width="3.50390625" style="1" customWidth="1"/>
    <col min="15" max="15" width="11.875" style="1" customWidth="1"/>
    <col min="16" max="16" width="9.50390625" style="1" customWidth="1"/>
    <col min="17" max="17" width="11.875" style="1" customWidth="1"/>
    <col min="18" max="19" width="9.50390625" style="1" customWidth="1"/>
    <col min="20" max="20" width="9.625" style="1" customWidth="1"/>
    <col min="21" max="22" width="2.625" style="1" customWidth="1"/>
    <col min="23" max="24" width="2.875" style="1" customWidth="1"/>
    <col min="25" max="25" width="3.125" style="1" customWidth="1"/>
    <col min="26" max="26" width="14.125" style="1" bestFit="1" customWidth="1"/>
    <col min="27" max="16384" width="9.125" style="1" customWidth="1"/>
  </cols>
  <sheetData>
    <row r="1" spans="2:15" ht="14.25">
      <c r="B1" s="39" t="s">
        <v>131</v>
      </c>
      <c r="I1" s="34" t="s">
        <v>103</v>
      </c>
      <c r="O1" s="39" t="s">
        <v>132</v>
      </c>
    </row>
    <row r="2" spans="2:28" s="6" customFormat="1" ht="14.25">
      <c r="B2" s="4"/>
      <c r="C2" s="4"/>
      <c r="D2" s="4"/>
      <c r="E2" s="4"/>
      <c r="F2" s="4"/>
      <c r="G2" s="4"/>
      <c r="H2" s="4"/>
      <c r="I2" s="138" t="s">
        <v>123</v>
      </c>
      <c r="J2" s="138"/>
      <c r="K2" s="138"/>
      <c r="L2" s="138"/>
      <c r="M2" s="4"/>
      <c r="O2" s="4"/>
      <c r="P2" s="138" t="s">
        <v>127</v>
      </c>
      <c r="Q2" s="138"/>
      <c r="R2" s="138"/>
      <c r="S2" s="138"/>
      <c r="T2" s="181"/>
      <c r="U2" s="4"/>
      <c r="V2" s="4"/>
      <c r="W2" s="4"/>
      <c r="X2" s="4"/>
      <c r="Y2" s="4"/>
      <c r="Z2" s="4"/>
      <c r="AA2" s="4"/>
      <c r="AB2" s="4"/>
    </row>
    <row r="3" spans="2:26" s="10" customFormat="1" ht="12" thickBot="1">
      <c r="B3" s="7"/>
      <c r="C3" s="7"/>
      <c r="D3" s="7"/>
      <c r="E3" s="7"/>
      <c r="F3" s="7"/>
      <c r="G3" s="7"/>
      <c r="U3" s="7"/>
      <c r="V3" s="7"/>
      <c r="W3" s="7"/>
      <c r="X3" s="7"/>
      <c r="Y3" s="7"/>
      <c r="Z3" s="7"/>
    </row>
    <row r="4" spans="2:26" s="10" customFormat="1" ht="13.5" customHeight="1">
      <c r="B4" s="150" t="s">
        <v>70</v>
      </c>
      <c r="C4" s="150"/>
      <c r="D4" s="150"/>
      <c r="E4" s="150"/>
      <c r="F4" s="150"/>
      <c r="G4" s="151"/>
      <c r="H4" s="175" t="s">
        <v>102</v>
      </c>
      <c r="I4" s="185" t="s">
        <v>126</v>
      </c>
      <c r="J4" s="182" t="s">
        <v>101</v>
      </c>
      <c r="K4" s="176" t="s">
        <v>100</v>
      </c>
      <c r="L4" s="177"/>
      <c r="M4" s="177"/>
      <c r="O4" s="177" t="s">
        <v>100</v>
      </c>
      <c r="P4" s="177"/>
      <c r="Q4" s="177"/>
      <c r="R4" s="177"/>
      <c r="S4" s="188"/>
      <c r="T4" s="156" t="s">
        <v>96</v>
      </c>
      <c r="U4" s="160" t="s">
        <v>95</v>
      </c>
      <c r="V4" s="161"/>
      <c r="W4" s="161"/>
      <c r="X4" s="161"/>
      <c r="Y4" s="161"/>
      <c r="Z4" s="161"/>
    </row>
    <row r="5" spans="2:26" s="10" customFormat="1" ht="13.5" customHeight="1">
      <c r="B5" s="152"/>
      <c r="C5" s="152"/>
      <c r="D5" s="152"/>
      <c r="E5" s="152"/>
      <c r="F5" s="152"/>
      <c r="G5" s="153"/>
      <c r="H5" s="157"/>
      <c r="I5" s="186"/>
      <c r="J5" s="183"/>
      <c r="K5" s="178"/>
      <c r="L5" s="179"/>
      <c r="M5" s="179"/>
      <c r="O5" s="179"/>
      <c r="P5" s="179"/>
      <c r="Q5" s="179"/>
      <c r="R5" s="179"/>
      <c r="S5" s="189"/>
      <c r="T5" s="157"/>
      <c r="U5" s="162"/>
      <c r="V5" s="163"/>
      <c r="W5" s="163"/>
      <c r="X5" s="163"/>
      <c r="Y5" s="163"/>
      <c r="Z5" s="163"/>
    </row>
    <row r="6" spans="2:26" s="10" customFormat="1" ht="24.75" customHeight="1">
      <c r="B6" s="154"/>
      <c r="C6" s="154"/>
      <c r="D6" s="154"/>
      <c r="E6" s="154"/>
      <c r="F6" s="154"/>
      <c r="G6" s="155"/>
      <c r="H6" s="158"/>
      <c r="I6" s="187"/>
      <c r="J6" s="184"/>
      <c r="K6" s="13" t="s">
        <v>76</v>
      </c>
      <c r="L6" s="13" t="s">
        <v>3</v>
      </c>
      <c r="M6" s="35" t="s">
        <v>77</v>
      </c>
      <c r="O6" s="12" t="s">
        <v>78</v>
      </c>
      <c r="P6" s="13" t="s">
        <v>99</v>
      </c>
      <c r="Q6" s="13" t="s">
        <v>98</v>
      </c>
      <c r="R6" s="36" t="s">
        <v>128</v>
      </c>
      <c r="S6" s="13" t="s">
        <v>97</v>
      </c>
      <c r="T6" s="158"/>
      <c r="U6" s="164"/>
      <c r="V6" s="165"/>
      <c r="W6" s="165"/>
      <c r="X6" s="165"/>
      <c r="Y6" s="165"/>
      <c r="Z6" s="165"/>
    </row>
    <row r="7" spans="2:26" s="18" customFormat="1" ht="15.75" customHeight="1">
      <c r="B7" s="148" t="s">
        <v>55</v>
      </c>
      <c r="C7" s="148"/>
      <c r="D7" s="148"/>
      <c r="E7" s="148"/>
      <c r="F7" s="148"/>
      <c r="G7" s="149"/>
      <c r="H7" s="61">
        <v>874</v>
      </c>
      <c r="I7" s="61">
        <v>839</v>
      </c>
      <c r="J7" s="61">
        <v>181</v>
      </c>
      <c r="K7" s="61">
        <v>80085</v>
      </c>
      <c r="L7" s="61">
        <v>5184</v>
      </c>
      <c r="M7" s="100">
        <v>682</v>
      </c>
      <c r="N7" s="19"/>
      <c r="O7" s="111">
        <v>39319</v>
      </c>
      <c r="P7" s="71">
        <v>668</v>
      </c>
      <c r="Q7" s="71">
        <v>25440</v>
      </c>
      <c r="R7" s="71">
        <v>784</v>
      </c>
      <c r="S7" s="71">
        <v>8008</v>
      </c>
      <c r="T7" s="71">
        <v>692</v>
      </c>
      <c r="U7" s="166" t="s">
        <v>55</v>
      </c>
      <c r="V7" s="135"/>
      <c r="W7" s="135"/>
      <c r="X7" s="135"/>
      <c r="Y7" s="135"/>
      <c r="Z7" s="135"/>
    </row>
    <row r="8" spans="2:26" s="18" customFormat="1" ht="15.75" customHeight="1">
      <c r="B8" s="17"/>
      <c r="C8" s="135" t="s">
        <v>37</v>
      </c>
      <c r="D8" s="135"/>
      <c r="E8" s="135"/>
      <c r="F8" s="135"/>
      <c r="G8" s="136"/>
      <c r="H8" s="62">
        <v>26</v>
      </c>
      <c r="I8" s="62">
        <v>298</v>
      </c>
      <c r="J8" s="62">
        <v>11</v>
      </c>
      <c r="K8" s="62">
        <v>297</v>
      </c>
      <c r="L8" s="62">
        <v>49</v>
      </c>
      <c r="M8" s="101">
        <v>10</v>
      </c>
      <c r="N8" s="19"/>
      <c r="O8" s="112">
        <v>14</v>
      </c>
      <c r="P8" s="72">
        <v>2</v>
      </c>
      <c r="Q8" s="72">
        <v>132</v>
      </c>
      <c r="R8" s="72">
        <v>0</v>
      </c>
      <c r="S8" s="72">
        <v>90</v>
      </c>
      <c r="T8" s="72">
        <v>107</v>
      </c>
      <c r="U8" s="16"/>
      <c r="V8" s="135" t="s">
        <v>37</v>
      </c>
      <c r="W8" s="135"/>
      <c r="X8" s="135"/>
      <c r="Y8" s="135"/>
      <c r="Z8" s="135"/>
    </row>
    <row r="9" spans="2:26" s="24" customFormat="1" ht="12" customHeight="1">
      <c r="B9" s="20"/>
      <c r="C9" s="20"/>
      <c r="D9" s="132" t="s">
        <v>56</v>
      </c>
      <c r="E9" s="132"/>
      <c r="F9" s="132"/>
      <c r="G9" s="134"/>
      <c r="H9" s="60">
        <v>0</v>
      </c>
      <c r="I9" s="60">
        <v>103</v>
      </c>
      <c r="J9" s="60">
        <v>2</v>
      </c>
      <c r="K9" s="62">
        <v>86</v>
      </c>
      <c r="L9" s="60">
        <v>20</v>
      </c>
      <c r="M9" s="102">
        <v>8</v>
      </c>
      <c r="N9" s="37"/>
      <c r="O9" s="113">
        <v>3</v>
      </c>
      <c r="P9" s="70">
        <v>0</v>
      </c>
      <c r="Q9" s="70">
        <v>24</v>
      </c>
      <c r="R9" s="70">
        <v>0</v>
      </c>
      <c r="S9" s="70">
        <v>31</v>
      </c>
      <c r="T9" s="70">
        <v>72</v>
      </c>
      <c r="U9" s="23"/>
      <c r="V9" s="20"/>
      <c r="W9" s="132" t="s">
        <v>56</v>
      </c>
      <c r="X9" s="132"/>
      <c r="Y9" s="132"/>
      <c r="Z9" s="132"/>
    </row>
    <row r="10" spans="2:26" s="24" customFormat="1" ht="12" customHeight="1">
      <c r="B10" s="20"/>
      <c r="C10" s="20"/>
      <c r="D10" s="20"/>
      <c r="E10" s="132" t="s">
        <v>5</v>
      </c>
      <c r="F10" s="132"/>
      <c r="G10" s="134"/>
      <c r="H10" s="60">
        <v>0</v>
      </c>
      <c r="I10" s="60">
        <v>98</v>
      </c>
      <c r="J10" s="60">
        <v>2</v>
      </c>
      <c r="K10" s="62">
        <v>67</v>
      </c>
      <c r="L10" s="60">
        <v>20</v>
      </c>
      <c r="M10" s="102">
        <v>8</v>
      </c>
      <c r="N10" s="37"/>
      <c r="O10" s="113">
        <v>1</v>
      </c>
      <c r="P10" s="70">
        <v>0</v>
      </c>
      <c r="Q10" s="70">
        <v>14</v>
      </c>
      <c r="R10" s="70">
        <v>0</v>
      </c>
      <c r="S10" s="70">
        <v>24</v>
      </c>
      <c r="T10" s="70">
        <v>71</v>
      </c>
      <c r="U10" s="23"/>
      <c r="V10" s="20"/>
      <c r="W10" s="20"/>
      <c r="X10" s="132" t="s">
        <v>5</v>
      </c>
      <c r="Y10" s="132"/>
      <c r="Z10" s="132"/>
    </row>
    <row r="11" spans="2:26" s="24" customFormat="1" ht="12" customHeight="1">
      <c r="B11" s="20"/>
      <c r="C11" s="20"/>
      <c r="D11" s="20"/>
      <c r="E11" s="132" t="s">
        <v>38</v>
      </c>
      <c r="F11" s="132"/>
      <c r="G11" s="134"/>
      <c r="H11" s="60">
        <v>0</v>
      </c>
      <c r="I11" s="60">
        <v>3</v>
      </c>
      <c r="J11" s="60">
        <v>0</v>
      </c>
      <c r="K11" s="62">
        <v>4</v>
      </c>
      <c r="L11" s="60">
        <v>0</v>
      </c>
      <c r="M11" s="102">
        <v>0</v>
      </c>
      <c r="N11" s="37"/>
      <c r="O11" s="113">
        <v>0</v>
      </c>
      <c r="P11" s="70">
        <v>0</v>
      </c>
      <c r="Q11" s="70">
        <v>3</v>
      </c>
      <c r="R11" s="70">
        <v>0</v>
      </c>
      <c r="S11" s="70">
        <v>1</v>
      </c>
      <c r="T11" s="70">
        <v>1</v>
      </c>
      <c r="U11" s="23"/>
      <c r="V11" s="20"/>
      <c r="W11" s="20"/>
      <c r="X11" s="132" t="s">
        <v>38</v>
      </c>
      <c r="Y11" s="132"/>
      <c r="Z11" s="132"/>
    </row>
    <row r="12" spans="2:26" s="24" customFormat="1" ht="12" customHeight="1">
      <c r="B12" s="20"/>
      <c r="C12" s="20"/>
      <c r="D12" s="20"/>
      <c r="E12" s="132" t="s">
        <v>6</v>
      </c>
      <c r="F12" s="132"/>
      <c r="G12" s="134"/>
      <c r="H12" s="63">
        <v>0</v>
      </c>
      <c r="I12" s="63">
        <v>0</v>
      </c>
      <c r="J12" s="63">
        <v>0</v>
      </c>
      <c r="K12" s="64">
        <v>10</v>
      </c>
      <c r="L12" s="63">
        <v>0</v>
      </c>
      <c r="M12" s="103">
        <v>0</v>
      </c>
      <c r="N12" s="37"/>
      <c r="O12" s="114">
        <v>2</v>
      </c>
      <c r="P12" s="73">
        <v>0</v>
      </c>
      <c r="Q12" s="73">
        <v>5</v>
      </c>
      <c r="R12" s="73">
        <v>0</v>
      </c>
      <c r="S12" s="73">
        <v>3</v>
      </c>
      <c r="T12" s="73">
        <v>0</v>
      </c>
      <c r="U12" s="23"/>
      <c r="V12" s="20"/>
      <c r="W12" s="20"/>
      <c r="X12" s="132" t="s">
        <v>6</v>
      </c>
      <c r="Y12" s="132"/>
      <c r="Z12" s="132"/>
    </row>
    <row r="13" spans="2:26" s="24" customFormat="1" ht="12" customHeight="1">
      <c r="B13" s="20"/>
      <c r="C13" s="20"/>
      <c r="D13" s="20"/>
      <c r="E13" s="132" t="s">
        <v>7</v>
      </c>
      <c r="F13" s="132"/>
      <c r="G13" s="134"/>
      <c r="H13" s="63">
        <v>0</v>
      </c>
      <c r="I13" s="63">
        <v>2</v>
      </c>
      <c r="J13" s="63">
        <v>0</v>
      </c>
      <c r="K13" s="64">
        <v>5</v>
      </c>
      <c r="L13" s="63">
        <v>0</v>
      </c>
      <c r="M13" s="103">
        <v>0</v>
      </c>
      <c r="N13" s="37"/>
      <c r="O13" s="114">
        <v>0</v>
      </c>
      <c r="P13" s="73">
        <v>0</v>
      </c>
      <c r="Q13" s="73">
        <v>2</v>
      </c>
      <c r="R13" s="73">
        <v>0</v>
      </c>
      <c r="S13" s="73">
        <v>3</v>
      </c>
      <c r="T13" s="73">
        <v>0</v>
      </c>
      <c r="U13" s="23"/>
      <c r="V13" s="20"/>
      <c r="W13" s="20"/>
      <c r="X13" s="132" t="s">
        <v>7</v>
      </c>
      <c r="Y13" s="132"/>
      <c r="Z13" s="132"/>
    </row>
    <row r="14" spans="2:26" s="24" customFormat="1" ht="12" customHeight="1">
      <c r="B14" s="20"/>
      <c r="C14" s="20"/>
      <c r="D14" s="132" t="s">
        <v>39</v>
      </c>
      <c r="E14" s="132"/>
      <c r="F14" s="132"/>
      <c r="G14" s="134"/>
      <c r="H14" s="63">
        <v>25</v>
      </c>
      <c r="I14" s="63">
        <v>5</v>
      </c>
      <c r="J14" s="63">
        <v>1</v>
      </c>
      <c r="K14" s="64">
        <v>78</v>
      </c>
      <c r="L14" s="63">
        <v>18</v>
      </c>
      <c r="M14" s="103">
        <v>0</v>
      </c>
      <c r="N14" s="37"/>
      <c r="O14" s="114">
        <v>6</v>
      </c>
      <c r="P14" s="73">
        <v>0</v>
      </c>
      <c r="Q14" s="73">
        <v>35</v>
      </c>
      <c r="R14" s="73">
        <v>0</v>
      </c>
      <c r="S14" s="73">
        <v>19</v>
      </c>
      <c r="T14" s="73">
        <v>7</v>
      </c>
      <c r="U14" s="23"/>
      <c r="V14" s="20"/>
      <c r="W14" s="132" t="s">
        <v>39</v>
      </c>
      <c r="X14" s="132"/>
      <c r="Y14" s="132"/>
      <c r="Z14" s="132"/>
    </row>
    <row r="15" spans="2:26" s="24" customFormat="1" ht="12" customHeight="1">
      <c r="B15" s="20"/>
      <c r="C15" s="20"/>
      <c r="D15" s="20"/>
      <c r="E15" s="132" t="s">
        <v>8</v>
      </c>
      <c r="F15" s="132"/>
      <c r="G15" s="134"/>
      <c r="H15" s="63">
        <v>0</v>
      </c>
      <c r="I15" s="63">
        <v>0</v>
      </c>
      <c r="J15" s="63">
        <v>0</v>
      </c>
      <c r="K15" s="64">
        <v>4</v>
      </c>
      <c r="L15" s="63">
        <v>0</v>
      </c>
      <c r="M15" s="103">
        <v>0</v>
      </c>
      <c r="N15" s="37"/>
      <c r="O15" s="114">
        <v>0</v>
      </c>
      <c r="P15" s="73">
        <v>0</v>
      </c>
      <c r="Q15" s="73">
        <v>3</v>
      </c>
      <c r="R15" s="73">
        <v>0</v>
      </c>
      <c r="S15" s="73">
        <v>1</v>
      </c>
      <c r="T15" s="73">
        <v>0</v>
      </c>
      <c r="U15" s="23"/>
      <c r="V15" s="20"/>
      <c r="W15" s="20"/>
      <c r="X15" s="132" t="s">
        <v>8</v>
      </c>
      <c r="Y15" s="132"/>
      <c r="Z15" s="132"/>
    </row>
    <row r="16" spans="2:26" s="24" customFormat="1" ht="12" customHeight="1">
      <c r="B16" s="20"/>
      <c r="C16" s="20"/>
      <c r="D16" s="20"/>
      <c r="E16" s="132" t="s">
        <v>9</v>
      </c>
      <c r="F16" s="132"/>
      <c r="G16" s="134"/>
      <c r="H16" s="63">
        <v>11</v>
      </c>
      <c r="I16" s="63">
        <v>5</v>
      </c>
      <c r="J16" s="63">
        <v>1</v>
      </c>
      <c r="K16" s="64">
        <v>12</v>
      </c>
      <c r="L16" s="63">
        <v>4</v>
      </c>
      <c r="M16" s="103">
        <v>0</v>
      </c>
      <c r="N16" s="37"/>
      <c r="O16" s="114">
        <v>0</v>
      </c>
      <c r="P16" s="73">
        <v>0</v>
      </c>
      <c r="Q16" s="73">
        <v>6</v>
      </c>
      <c r="R16" s="73">
        <v>0</v>
      </c>
      <c r="S16" s="73">
        <v>2</v>
      </c>
      <c r="T16" s="73">
        <v>0</v>
      </c>
      <c r="U16" s="23"/>
      <c r="V16" s="20"/>
      <c r="W16" s="20"/>
      <c r="X16" s="132" t="s">
        <v>9</v>
      </c>
      <c r="Y16" s="132"/>
      <c r="Z16" s="132"/>
    </row>
    <row r="17" spans="2:26" s="24" customFormat="1" ht="12" customHeight="1">
      <c r="B17" s="20"/>
      <c r="C17" s="20"/>
      <c r="D17" s="20"/>
      <c r="E17" s="132" t="s">
        <v>10</v>
      </c>
      <c r="F17" s="132"/>
      <c r="G17" s="134"/>
      <c r="H17" s="63">
        <v>0</v>
      </c>
      <c r="I17" s="63">
        <v>0</v>
      </c>
      <c r="J17" s="63">
        <v>0</v>
      </c>
      <c r="K17" s="64">
        <v>2</v>
      </c>
      <c r="L17" s="63">
        <v>0</v>
      </c>
      <c r="M17" s="103">
        <v>0</v>
      </c>
      <c r="N17" s="37"/>
      <c r="O17" s="114">
        <v>0</v>
      </c>
      <c r="P17" s="73">
        <v>0</v>
      </c>
      <c r="Q17" s="73">
        <v>2</v>
      </c>
      <c r="R17" s="73">
        <v>0</v>
      </c>
      <c r="S17" s="73">
        <v>0</v>
      </c>
      <c r="T17" s="73">
        <v>0</v>
      </c>
      <c r="U17" s="23"/>
      <c r="V17" s="20"/>
      <c r="W17" s="20"/>
      <c r="X17" s="132" t="s">
        <v>10</v>
      </c>
      <c r="Y17" s="132"/>
      <c r="Z17" s="132"/>
    </row>
    <row r="18" spans="2:26" s="24" customFormat="1" ht="12" customHeight="1">
      <c r="B18" s="20"/>
      <c r="C18" s="20"/>
      <c r="D18" s="20"/>
      <c r="E18" s="132" t="s">
        <v>11</v>
      </c>
      <c r="F18" s="132"/>
      <c r="G18" s="134"/>
      <c r="H18" s="63">
        <v>14</v>
      </c>
      <c r="I18" s="63">
        <v>0</v>
      </c>
      <c r="J18" s="63">
        <v>0</v>
      </c>
      <c r="K18" s="64">
        <v>60</v>
      </c>
      <c r="L18" s="63">
        <v>14</v>
      </c>
      <c r="M18" s="103">
        <v>0</v>
      </c>
      <c r="N18" s="37"/>
      <c r="O18" s="114">
        <v>6</v>
      </c>
      <c r="P18" s="73">
        <v>0</v>
      </c>
      <c r="Q18" s="73">
        <v>24</v>
      </c>
      <c r="R18" s="73">
        <v>0</v>
      </c>
      <c r="S18" s="73">
        <v>16</v>
      </c>
      <c r="T18" s="73">
        <v>7</v>
      </c>
      <c r="U18" s="23"/>
      <c r="V18" s="20"/>
      <c r="W18" s="20"/>
      <c r="X18" s="132" t="s">
        <v>11</v>
      </c>
      <c r="Y18" s="132"/>
      <c r="Z18" s="132"/>
    </row>
    <row r="19" spans="2:26" s="24" customFormat="1" ht="12" customHeight="1">
      <c r="B19" s="20"/>
      <c r="C19" s="20"/>
      <c r="D19" s="132" t="s">
        <v>40</v>
      </c>
      <c r="E19" s="132"/>
      <c r="F19" s="132"/>
      <c r="G19" s="134"/>
      <c r="H19" s="63">
        <v>1</v>
      </c>
      <c r="I19" s="63">
        <v>189</v>
      </c>
      <c r="J19" s="63">
        <v>3</v>
      </c>
      <c r="K19" s="64">
        <v>99</v>
      </c>
      <c r="L19" s="63">
        <v>11</v>
      </c>
      <c r="M19" s="103">
        <v>2</v>
      </c>
      <c r="N19" s="37"/>
      <c r="O19" s="114">
        <v>5</v>
      </c>
      <c r="P19" s="73">
        <v>2</v>
      </c>
      <c r="Q19" s="73">
        <v>50</v>
      </c>
      <c r="R19" s="73">
        <v>0</v>
      </c>
      <c r="S19" s="73">
        <v>29</v>
      </c>
      <c r="T19" s="73">
        <v>25</v>
      </c>
      <c r="U19" s="23"/>
      <c r="V19" s="20"/>
      <c r="W19" s="132" t="s">
        <v>40</v>
      </c>
      <c r="X19" s="132"/>
      <c r="Y19" s="132"/>
      <c r="Z19" s="132"/>
    </row>
    <row r="20" spans="2:26" s="24" customFormat="1" ht="12" customHeight="1">
      <c r="B20" s="20"/>
      <c r="C20" s="20"/>
      <c r="D20" s="132" t="s">
        <v>41</v>
      </c>
      <c r="E20" s="132"/>
      <c r="F20" s="132"/>
      <c r="G20" s="134"/>
      <c r="H20" s="63">
        <v>0</v>
      </c>
      <c r="I20" s="63">
        <v>1</v>
      </c>
      <c r="J20" s="63">
        <v>5</v>
      </c>
      <c r="K20" s="64">
        <v>34</v>
      </c>
      <c r="L20" s="63">
        <v>0</v>
      </c>
      <c r="M20" s="103">
        <v>0</v>
      </c>
      <c r="N20" s="37"/>
      <c r="O20" s="114">
        <v>0</v>
      </c>
      <c r="P20" s="73">
        <v>0</v>
      </c>
      <c r="Q20" s="73">
        <v>23</v>
      </c>
      <c r="R20" s="73">
        <v>0</v>
      </c>
      <c r="S20" s="73">
        <v>11</v>
      </c>
      <c r="T20" s="73">
        <v>3</v>
      </c>
      <c r="U20" s="23"/>
      <c r="V20" s="20"/>
      <c r="W20" s="132" t="s">
        <v>41</v>
      </c>
      <c r="X20" s="132"/>
      <c r="Y20" s="132"/>
      <c r="Z20" s="132"/>
    </row>
    <row r="21" spans="2:26" s="18" customFormat="1" ht="15.75" customHeight="1">
      <c r="B21" s="17"/>
      <c r="C21" s="135" t="s">
        <v>42</v>
      </c>
      <c r="D21" s="135"/>
      <c r="E21" s="135"/>
      <c r="F21" s="135"/>
      <c r="G21" s="136"/>
      <c r="H21" s="64">
        <v>70</v>
      </c>
      <c r="I21" s="64">
        <v>325</v>
      </c>
      <c r="J21" s="64">
        <v>35</v>
      </c>
      <c r="K21" s="64">
        <v>1303</v>
      </c>
      <c r="L21" s="64">
        <v>616</v>
      </c>
      <c r="M21" s="104">
        <v>6</v>
      </c>
      <c r="N21" s="19"/>
      <c r="O21" s="115">
        <v>172</v>
      </c>
      <c r="P21" s="74">
        <v>24</v>
      </c>
      <c r="Q21" s="74">
        <v>194</v>
      </c>
      <c r="R21" s="74">
        <v>2</v>
      </c>
      <c r="S21" s="74">
        <v>289</v>
      </c>
      <c r="T21" s="74">
        <v>70</v>
      </c>
      <c r="U21" s="16"/>
      <c r="V21" s="135" t="s">
        <v>42</v>
      </c>
      <c r="W21" s="135"/>
      <c r="X21" s="135"/>
      <c r="Y21" s="135"/>
      <c r="Z21" s="135"/>
    </row>
    <row r="22" spans="2:26" s="24" customFormat="1" ht="12" customHeight="1">
      <c r="B22" s="20"/>
      <c r="C22" s="20"/>
      <c r="D22" s="132" t="s">
        <v>4</v>
      </c>
      <c r="E22" s="132"/>
      <c r="F22" s="132"/>
      <c r="G22" s="134"/>
      <c r="H22" s="63">
        <v>0</v>
      </c>
      <c r="I22" s="63">
        <v>0</v>
      </c>
      <c r="J22" s="63">
        <v>0</v>
      </c>
      <c r="K22" s="64">
        <v>7</v>
      </c>
      <c r="L22" s="63">
        <v>0</v>
      </c>
      <c r="M22" s="103">
        <v>0</v>
      </c>
      <c r="N22" s="37"/>
      <c r="O22" s="114">
        <v>0</v>
      </c>
      <c r="P22" s="73">
        <v>1</v>
      </c>
      <c r="Q22" s="73">
        <v>1</v>
      </c>
      <c r="R22" s="73">
        <v>0</v>
      </c>
      <c r="S22" s="73">
        <v>5</v>
      </c>
      <c r="T22" s="73">
        <v>0</v>
      </c>
      <c r="U22" s="23"/>
      <c r="V22" s="20"/>
      <c r="W22" s="132" t="s">
        <v>4</v>
      </c>
      <c r="X22" s="132"/>
      <c r="Y22" s="132"/>
      <c r="Z22" s="132"/>
    </row>
    <row r="23" spans="2:26" s="24" customFormat="1" ht="12" customHeight="1">
      <c r="B23" s="20"/>
      <c r="C23" s="20"/>
      <c r="D23" s="132" t="s">
        <v>43</v>
      </c>
      <c r="E23" s="132"/>
      <c r="F23" s="132"/>
      <c r="G23" s="134"/>
      <c r="H23" s="63">
        <v>40</v>
      </c>
      <c r="I23" s="63">
        <v>0</v>
      </c>
      <c r="J23" s="63">
        <v>10</v>
      </c>
      <c r="K23" s="64">
        <v>617</v>
      </c>
      <c r="L23" s="63">
        <v>286</v>
      </c>
      <c r="M23" s="103">
        <v>2</v>
      </c>
      <c r="N23" s="37"/>
      <c r="O23" s="114">
        <v>136</v>
      </c>
      <c r="P23" s="73">
        <v>13</v>
      </c>
      <c r="Q23" s="73">
        <v>75</v>
      </c>
      <c r="R23" s="73">
        <v>0</v>
      </c>
      <c r="S23" s="73">
        <v>105</v>
      </c>
      <c r="T23" s="73">
        <v>20</v>
      </c>
      <c r="U23" s="23"/>
      <c r="V23" s="20"/>
      <c r="W23" s="132" t="s">
        <v>43</v>
      </c>
      <c r="X23" s="132"/>
      <c r="Y23" s="132"/>
      <c r="Z23" s="132"/>
    </row>
    <row r="24" spans="2:26" s="24" customFormat="1" ht="12" customHeight="1">
      <c r="B24" s="20"/>
      <c r="C24" s="20"/>
      <c r="D24" s="132" t="s">
        <v>58</v>
      </c>
      <c r="E24" s="132"/>
      <c r="F24" s="132"/>
      <c r="G24" s="134"/>
      <c r="H24" s="63">
        <v>27</v>
      </c>
      <c r="I24" s="63">
        <v>325</v>
      </c>
      <c r="J24" s="63">
        <v>24</v>
      </c>
      <c r="K24" s="64">
        <v>476</v>
      </c>
      <c r="L24" s="63">
        <v>302</v>
      </c>
      <c r="M24" s="103">
        <v>1</v>
      </c>
      <c r="N24" s="37"/>
      <c r="O24" s="114">
        <v>29</v>
      </c>
      <c r="P24" s="73">
        <v>3</v>
      </c>
      <c r="Q24" s="73">
        <v>56</v>
      </c>
      <c r="R24" s="73">
        <v>0</v>
      </c>
      <c r="S24" s="73">
        <v>85</v>
      </c>
      <c r="T24" s="73">
        <v>46</v>
      </c>
      <c r="U24" s="23"/>
      <c r="V24" s="20"/>
      <c r="W24" s="132" t="s">
        <v>58</v>
      </c>
      <c r="X24" s="132"/>
      <c r="Y24" s="132"/>
      <c r="Z24" s="132"/>
    </row>
    <row r="25" spans="2:26" s="24" customFormat="1" ht="12" customHeight="1">
      <c r="B25" s="20"/>
      <c r="C25" s="20"/>
      <c r="D25" s="20"/>
      <c r="E25" s="133" t="s">
        <v>71</v>
      </c>
      <c r="F25" s="133"/>
      <c r="G25" s="21" t="s">
        <v>21</v>
      </c>
      <c r="H25" s="63">
        <v>0</v>
      </c>
      <c r="I25" s="63">
        <v>22</v>
      </c>
      <c r="J25" s="63">
        <v>1</v>
      </c>
      <c r="K25" s="64">
        <v>9</v>
      </c>
      <c r="L25" s="63">
        <v>1</v>
      </c>
      <c r="M25" s="103">
        <v>0</v>
      </c>
      <c r="N25" s="37"/>
      <c r="O25" s="114">
        <v>0</v>
      </c>
      <c r="P25" s="73">
        <v>0</v>
      </c>
      <c r="Q25" s="73">
        <v>2</v>
      </c>
      <c r="R25" s="73">
        <v>0</v>
      </c>
      <c r="S25" s="73">
        <v>6</v>
      </c>
      <c r="T25" s="73">
        <v>4</v>
      </c>
      <c r="U25" s="23"/>
      <c r="V25" s="20"/>
      <c r="W25" s="20"/>
      <c r="X25" s="133" t="s">
        <v>71</v>
      </c>
      <c r="Y25" s="133"/>
      <c r="Z25" s="20" t="s">
        <v>21</v>
      </c>
    </row>
    <row r="26" spans="2:26" s="24" customFormat="1" ht="12" customHeight="1">
      <c r="B26" s="20"/>
      <c r="C26" s="20"/>
      <c r="D26" s="132" t="s">
        <v>72</v>
      </c>
      <c r="E26" s="132"/>
      <c r="F26" s="132"/>
      <c r="G26" s="134"/>
      <c r="H26" s="63">
        <v>3</v>
      </c>
      <c r="I26" s="63">
        <v>0</v>
      </c>
      <c r="J26" s="63">
        <v>0</v>
      </c>
      <c r="K26" s="64">
        <v>109</v>
      </c>
      <c r="L26" s="63">
        <v>19</v>
      </c>
      <c r="M26" s="103">
        <v>2</v>
      </c>
      <c r="N26" s="37"/>
      <c r="O26" s="114">
        <v>5</v>
      </c>
      <c r="P26" s="73">
        <v>3</v>
      </c>
      <c r="Q26" s="73">
        <v>30</v>
      </c>
      <c r="R26" s="73">
        <v>2</v>
      </c>
      <c r="S26" s="73">
        <v>48</v>
      </c>
      <c r="T26" s="73">
        <v>3</v>
      </c>
      <c r="U26" s="23"/>
      <c r="V26" s="20"/>
      <c r="W26" s="132" t="s">
        <v>72</v>
      </c>
      <c r="X26" s="132"/>
      <c r="Y26" s="132"/>
      <c r="Z26" s="132"/>
    </row>
    <row r="27" spans="2:26" s="24" customFormat="1" ht="12" customHeight="1">
      <c r="B27" s="20"/>
      <c r="C27" s="20"/>
      <c r="D27" s="132" t="s">
        <v>73</v>
      </c>
      <c r="E27" s="132"/>
      <c r="F27" s="132"/>
      <c r="G27" s="134"/>
      <c r="H27" s="63">
        <v>0</v>
      </c>
      <c r="I27" s="63">
        <v>0</v>
      </c>
      <c r="J27" s="63">
        <v>1</v>
      </c>
      <c r="K27" s="64">
        <v>94</v>
      </c>
      <c r="L27" s="63">
        <v>9</v>
      </c>
      <c r="M27" s="103">
        <v>1</v>
      </c>
      <c r="N27" s="37"/>
      <c r="O27" s="114">
        <v>2</v>
      </c>
      <c r="P27" s="73">
        <v>4</v>
      </c>
      <c r="Q27" s="73">
        <v>32</v>
      </c>
      <c r="R27" s="73">
        <v>0</v>
      </c>
      <c r="S27" s="73">
        <v>46</v>
      </c>
      <c r="T27" s="73">
        <v>1</v>
      </c>
      <c r="U27" s="23"/>
      <c r="V27" s="20"/>
      <c r="W27" s="132" t="s">
        <v>73</v>
      </c>
      <c r="X27" s="132"/>
      <c r="Y27" s="132"/>
      <c r="Z27" s="132"/>
    </row>
    <row r="28" spans="2:26" s="18" customFormat="1" ht="15.75" customHeight="1">
      <c r="B28" s="17"/>
      <c r="C28" s="135" t="s">
        <v>74</v>
      </c>
      <c r="D28" s="135"/>
      <c r="E28" s="135"/>
      <c r="F28" s="135"/>
      <c r="G28" s="136"/>
      <c r="H28" s="64">
        <v>640</v>
      </c>
      <c r="I28" s="64">
        <v>0</v>
      </c>
      <c r="J28" s="64">
        <v>20</v>
      </c>
      <c r="K28" s="64">
        <v>37598</v>
      </c>
      <c r="L28" s="64">
        <v>1174</v>
      </c>
      <c r="M28" s="104">
        <v>427</v>
      </c>
      <c r="N28" s="19"/>
      <c r="O28" s="115">
        <v>13107</v>
      </c>
      <c r="P28" s="74">
        <v>406</v>
      </c>
      <c r="Q28" s="74">
        <v>19179</v>
      </c>
      <c r="R28" s="74">
        <v>12</v>
      </c>
      <c r="S28" s="74">
        <v>3293</v>
      </c>
      <c r="T28" s="74">
        <v>193</v>
      </c>
      <c r="U28" s="16"/>
      <c r="V28" s="135" t="s">
        <v>74</v>
      </c>
      <c r="W28" s="135"/>
      <c r="X28" s="135"/>
      <c r="Y28" s="135"/>
      <c r="Z28" s="135"/>
    </row>
    <row r="29" spans="2:26" s="24" customFormat="1" ht="12" customHeight="1">
      <c r="B29" s="20"/>
      <c r="C29" s="20"/>
      <c r="D29" s="132" t="s">
        <v>75</v>
      </c>
      <c r="E29" s="132"/>
      <c r="F29" s="132"/>
      <c r="G29" s="134"/>
      <c r="H29" s="63">
        <v>43</v>
      </c>
      <c r="I29" s="63">
        <v>0</v>
      </c>
      <c r="J29" s="63">
        <v>2</v>
      </c>
      <c r="K29" s="64">
        <v>10990</v>
      </c>
      <c r="L29" s="63">
        <v>172</v>
      </c>
      <c r="M29" s="103">
        <v>110</v>
      </c>
      <c r="N29" s="37"/>
      <c r="O29" s="114">
        <v>134</v>
      </c>
      <c r="P29" s="73">
        <v>144</v>
      </c>
      <c r="Q29" s="73">
        <v>9970</v>
      </c>
      <c r="R29" s="73">
        <v>2</v>
      </c>
      <c r="S29" s="73">
        <v>458</v>
      </c>
      <c r="T29" s="73">
        <v>41</v>
      </c>
      <c r="U29" s="23"/>
      <c r="V29" s="20"/>
      <c r="W29" s="132" t="s">
        <v>75</v>
      </c>
      <c r="X29" s="132"/>
      <c r="Y29" s="132"/>
      <c r="Z29" s="132"/>
    </row>
    <row r="30" spans="2:26" s="24" customFormat="1" ht="12" customHeight="1">
      <c r="B30" s="20"/>
      <c r="C30" s="20"/>
      <c r="D30" s="132" t="s">
        <v>79</v>
      </c>
      <c r="E30" s="132"/>
      <c r="F30" s="132"/>
      <c r="G30" s="134"/>
      <c r="H30" s="63">
        <v>22</v>
      </c>
      <c r="I30" s="63">
        <v>0</v>
      </c>
      <c r="J30" s="63">
        <v>5</v>
      </c>
      <c r="K30" s="64">
        <v>10102</v>
      </c>
      <c r="L30" s="63">
        <v>45</v>
      </c>
      <c r="M30" s="103">
        <v>64</v>
      </c>
      <c r="N30" s="37"/>
      <c r="O30" s="114">
        <v>8276</v>
      </c>
      <c r="P30" s="73">
        <v>70</v>
      </c>
      <c r="Q30" s="73">
        <v>770</v>
      </c>
      <c r="R30" s="73">
        <v>1</v>
      </c>
      <c r="S30" s="73">
        <v>876</v>
      </c>
      <c r="T30" s="73">
        <v>24</v>
      </c>
      <c r="U30" s="23"/>
      <c r="V30" s="20"/>
      <c r="W30" s="132" t="s">
        <v>79</v>
      </c>
      <c r="X30" s="132"/>
      <c r="Y30" s="132"/>
      <c r="Z30" s="132"/>
    </row>
    <row r="31" spans="2:26" s="24" customFormat="1" ht="12" customHeight="1">
      <c r="B31" s="20"/>
      <c r="C31" s="20"/>
      <c r="D31" s="132" t="s">
        <v>80</v>
      </c>
      <c r="E31" s="132"/>
      <c r="F31" s="132"/>
      <c r="G31" s="134"/>
      <c r="H31" s="63">
        <v>575</v>
      </c>
      <c r="I31" s="63">
        <v>0</v>
      </c>
      <c r="J31" s="63">
        <v>13</v>
      </c>
      <c r="K31" s="64">
        <v>16506</v>
      </c>
      <c r="L31" s="63">
        <v>957</v>
      </c>
      <c r="M31" s="103">
        <v>253</v>
      </c>
      <c r="N31" s="37"/>
      <c r="O31" s="114">
        <v>4697</v>
      </c>
      <c r="P31" s="73">
        <v>192</v>
      </c>
      <c r="Q31" s="73">
        <v>8439</v>
      </c>
      <c r="R31" s="73">
        <v>9</v>
      </c>
      <c r="S31" s="73">
        <v>1959</v>
      </c>
      <c r="T31" s="73">
        <v>128</v>
      </c>
      <c r="U31" s="23"/>
      <c r="V31" s="20"/>
      <c r="W31" s="132" t="s">
        <v>80</v>
      </c>
      <c r="X31" s="132"/>
      <c r="Y31" s="132"/>
      <c r="Z31" s="132"/>
    </row>
    <row r="32" spans="2:26" s="18" customFormat="1" ht="15.75" customHeight="1">
      <c r="B32" s="17"/>
      <c r="C32" s="135" t="s">
        <v>45</v>
      </c>
      <c r="D32" s="135"/>
      <c r="E32" s="135"/>
      <c r="F32" s="135"/>
      <c r="G32" s="136"/>
      <c r="H32" s="64">
        <v>21</v>
      </c>
      <c r="I32" s="64">
        <v>0</v>
      </c>
      <c r="J32" s="64">
        <v>56</v>
      </c>
      <c r="K32" s="64">
        <v>7336</v>
      </c>
      <c r="L32" s="64">
        <v>72</v>
      </c>
      <c r="M32" s="104">
        <v>64</v>
      </c>
      <c r="N32" s="19"/>
      <c r="O32" s="115">
        <v>571</v>
      </c>
      <c r="P32" s="74">
        <v>161</v>
      </c>
      <c r="Q32" s="74">
        <v>3623</v>
      </c>
      <c r="R32" s="74">
        <v>50</v>
      </c>
      <c r="S32" s="74">
        <v>2795</v>
      </c>
      <c r="T32" s="74">
        <v>202</v>
      </c>
      <c r="U32" s="16"/>
      <c r="V32" s="135" t="s">
        <v>45</v>
      </c>
      <c r="W32" s="135"/>
      <c r="X32" s="135"/>
      <c r="Y32" s="135"/>
      <c r="Z32" s="135"/>
    </row>
    <row r="33" spans="2:26" s="24" customFormat="1" ht="12" customHeight="1">
      <c r="B33" s="20"/>
      <c r="C33" s="20"/>
      <c r="D33" s="132" t="s">
        <v>46</v>
      </c>
      <c r="E33" s="132"/>
      <c r="F33" s="132"/>
      <c r="G33" s="134"/>
      <c r="H33" s="63">
        <v>19</v>
      </c>
      <c r="I33" s="63">
        <v>0</v>
      </c>
      <c r="J33" s="63">
        <v>23</v>
      </c>
      <c r="K33" s="64">
        <v>5951</v>
      </c>
      <c r="L33" s="63">
        <v>48</v>
      </c>
      <c r="M33" s="103">
        <v>45</v>
      </c>
      <c r="N33" s="37"/>
      <c r="O33" s="114">
        <v>410</v>
      </c>
      <c r="P33" s="73">
        <v>134</v>
      </c>
      <c r="Q33" s="73">
        <v>3047</v>
      </c>
      <c r="R33" s="73">
        <v>35</v>
      </c>
      <c r="S33" s="73">
        <v>2232</v>
      </c>
      <c r="T33" s="73">
        <v>153</v>
      </c>
      <c r="U33" s="23"/>
      <c r="V33" s="20"/>
      <c r="W33" s="132" t="s">
        <v>46</v>
      </c>
      <c r="X33" s="132"/>
      <c r="Y33" s="132"/>
      <c r="Z33" s="132"/>
    </row>
    <row r="34" spans="2:26" s="24" customFormat="1" ht="12" customHeight="1">
      <c r="B34" s="20"/>
      <c r="C34" s="20"/>
      <c r="D34" s="132" t="s">
        <v>47</v>
      </c>
      <c r="E34" s="132"/>
      <c r="F34" s="132"/>
      <c r="G34" s="134"/>
      <c r="H34" s="63">
        <v>1</v>
      </c>
      <c r="I34" s="63">
        <v>0</v>
      </c>
      <c r="J34" s="63">
        <v>0</v>
      </c>
      <c r="K34" s="64">
        <v>153</v>
      </c>
      <c r="L34" s="63">
        <v>0</v>
      </c>
      <c r="M34" s="103">
        <v>0</v>
      </c>
      <c r="N34" s="37"/>
      <c r="O34" s="114">
        <v>62</v>
      </c>
      <c r="P34" s="73">
        <v>3</v>
      </c>
      <c r="Q34" s="73">
        <v>46</v>
      </c>
      <c r="R34" s="73">
        <v>0</v>
      </c>
      <c r="S34" s="73">
        <v>42</v>
      </c>
      <c r="T34" s="73">
        <v>29</v>
      </c>
      <c r="U34" s="23"/>
      <c r="V34" s="20"/>
      <c r="W34" s="132" t="s">
        <v>47</v>
      </c>
      <c r="X34" s="132"/>
      <c r="Y34" s="132"/>
      <c r="Z34" s="132"/>
    </row>
    <row r="35" spans="2:26" s="24" customFormat="1" ht="12" customHeight="1">
      <c r="B35" s="20"/>
      <c r="C35" s="20"/>
      <c r="D35" s="20"/>
      <c r="E35" s="132" t="s">
        <v>47</v>
      </c>
      <c r="F35" s="132"/>
      <c r="G35" s="134"/>
      <c r="H35" s="63">
        <v>1</v>
      </c>
      <c r="I35" s="63">
        <v>0</v>
      </c>
      <c r="J35" s="63">
        <v>0</v>
      </c>
      <c r="K35" s="64">
        <v>105</v>
      </c>
      <c r="L35" s="63">
        <v>0</v>
      </c>
      <c r="M35" s="103">
        <v>0</v>
      </c>
      <c r="N35" s="37"/>
      <c r="O35" s="114">
        <v>61</v>
      </c>
      <c r="P35" s="73">
        <v>1</v>
      </c>
      <c r="Q35" s="73">
        <v>19</v>
      </c>
      <c r="R35" s="73">
        <v>0</v>
      </c>
      <c r="S35" s="73">
        <v>24</v>
      </c>
      <c r="T35" s="73">
        <v>3</v>
      </c>
      <c r="U35" s="23"/>
      <c r="V35" s="20"/>
      <c r="W35" s="20"/>
      <c r="X35" s="132" t="s">
        <v>47</v>
      </c>
      <c r="Y35" s="132"/>
      <c r="Z35" s="132"/>
    </row>
    <row r="36" spans="2:26" s="24" customFormat="1" ht="12" customHeight="1">
      <c r="B36" s="20"/>
      <c r="C36" s="20"/>
      <c r="D36" s="20"/>
      <c r="E36" s="132" t="s">
        <v>81</v>
      </c>
      <c r="F36" s="132"/>
      <c r="G36" s="134"/>
      <c r="H36" s="63">
        <v>0</v>
      </c>
      <c r="I36" s="63">
        <v>0</v>
      </c>
      <c r="J36" s="63">
        <v>0</v>
      </c>
      <c r="K36" s="64">
        <v>48</v>
      </c>
      <c r="L36" s="63">
        <v>0</v>
      </c>
      <c r="M36" s="103">
        <v>0</v>
      </c>
      <c r="N36" s="37"/>
      <c r="O36" s="114">
        <v>1</v>
      </c>
      <c r="P36" s="73">
        <v>2</v>
      </c>
      <c r="Q36" s="73">
        <v>27</v>
      </c>
      <c r="R36" s="73">
        <v>0</v>
      </c>
      <c r="S36" s="73">
        <v>18</v>
      </c>
      <c r="T36" s="73">
        <v>26</v>
      </c>
      <c r="U36" s="23"/>
      <c r="V36" s="20"/>
      <c r="W36" s="20"/>
      <c r="X36" s="132" t="s">
        <v>81</v>
      </c>
      <c r="Y36" s="132"/>
      <c r="Z36" s="132"/>
    </row>
    <row r="37" spans="2:26" s="24" customFormat="1" ht="12" customHeight="1">
      <c r="B37" s="20"/>
      <c r="C37" s="20"/>
      <c r="D37" s="132" t="s">
        <v>48</v>
      </c>
      <c r="E37" s="132"/>
      <c r="F37" s="132"/>
      <c r="G37" s="134"/>
      <c r="H37" s="63">
        <v>1</v>
      </c>
      <c r="I37" s="63">
        <v>0</v>
      </c>
      <c r="J37" s="63">
        <v>33</v>
      </c>
      <c r="K37" s="64">
        <v>1206</v>
      </c>
      <c r="L37" s="63">
        <v>22</v>
      </c>
      <c r="M37" s="103">
        <v>19</v>
      </c>
      <c r="N37" s="37"/>
      <c r="O37" s="114">
        <v>99</v>
      </c>
      <c r="P37" s="73">
        <v>22</v>
      </c>
      <c r="Q37" s="73">
        <v>516</v>
      </c>
      <c r="R37" s="73">
        <v>15</v>
      </c>
      <c r="S37" s="73">
        <v>513</v>
      </c>
      <c r="T37" s="73">
        <v>18</v>
      </c>
      <c r="U37" s="23"/>
      <c r="V37" s="20"/>
      <c r="W37" s="132" t="s">
        <v>48</v>
      </c>
      <c r="X37" s="132"/>
      <c r="Y37" s="132"/>
      <c r="Z37" s="132"/>
    </row>
    <row r="38" spans="2:26" s="24" customFormat="1" ht="12" customHeight="1">
      <c r="B38" s="20"/>
      <c r="C38" s="20"/>
      <c r="D38" s="20"/>
      <c r="E38" s="167" t="s">
        <v>12</v>
      </c>
      <c r="F38" s="167"/>
      <c r="G38" s="168"/>
      <c r="H38" s="63">
        <v>0</v>
      </c>
      <c r="I38" s="63">
        <v>0</v>
      </c>
      <c r="J38" s="63">
        <v>1</v>
      </c>
      <c r="K38" s="64">
        <v>24</v>
      </c>
      <c r="L38" s="63">
        <v>0</v>
      </c>
      <c r="M38" s="103">
        <v>0</v>
      </c>
      <c r="N38" s="37"/>
      <c r="O38" s="114">
        <v>0</v>
      </c>
      <c r="P38" s="73">
        <v>1</v>
      </c>
      <c r="Q38" s="73">
        <v>13</v>
      </c>
      <c r="R38" s="73">
        <v>0</v>
      </c>
      <c r="S38" s="73">
        <v>10</v>
      </c>
      <c r="T38" s="73">
        <v>0</v>
      </c>
      <c r="U38" s="23"/>
      <c r="V38" s="20"/>
      <c r="W38" s="20"/>
      <c r="X38" s="167" t="s">
        <v>12</v>
      </c>
      <c r="Y38" s="167"/>
      <c r="Z38" s="167"/>
    </row>
    <row r="39" spans="2:26" s="24" customFormat="1" ht="12" customHeight="1">
      <c r="B39" s="20"/>
      <c r="C39" s="20"/>
      <c r="D39" s="20"/>
      <c r="E39" s="132" t="s">
        <v>13</v>
      </c>
      <c r="F39" s="132"/>
      <c r="G39" s="134"/>
      <c r="H39" s="63">
        <v>1</v>
      </c>
      <c r="I39" s="63">
        <v>0</v>
      </c>
      <c r="J39" s="63">
        <v>30</v>
      </c>
      <c r="K39" s="64">
        <v>977</v>
      </c>
      <c r="L39" s="63">
        <v>20</v>
      </c>
      <c r="M39" s="103">
        <v>19</v>
      </c>
      <c r="N39" s="37"/>
      <c r="O39" s="114">
        <v>97</v>
      </c>
      <c r="P39" s="73">
        <v>20</v>
      </c>
      <c r="Q39" s="73">
        <v>351</v>
      </c>
      <c r="R39" s="73">
        <v>15</v>
      </c>
      <c r="S39" s="73">
        <v>455</v>
      </c>
      <c r="T39" s="73">
        <v>18</v>
      </c>
      <c r="U39" s="23"/>
      <c r="V39" s="20"/>
      <c r="W39" s="20"/>
      <c r="X39" s="132" t="s">
        <v>13</v>
      </c>
      <c r="Y39" s="132"/>
      <c r="Z39" s="132"/>
    </row>
    <row r="40" spans="2:26" s="24" customFormat="1" ht="12" customHeight="1">
      <c r="B40" s="20"/>
      <c r="C40" s="20"/>
      <c r="D40" s="20"/>
      <c r="E40" s="132" t="s">
        <v>121</v>
      </c>
      <c r="F40" s="132"/>
      <c r="G40" s="134"/>
      <c r="H40" s="63">
        <v>0</v>
      </c>
      <c r="I40" s="63">
        <v>0</v>
      </c>
      <c r="J40" s="63">
        <v>0</v>
      </c>
      <c r="K40" s="64">
        <v>153</v>
      </c>
      <c r="L40" s="63">
        <v>1</v>
      </c>
      <c r="M40" s="103">
        <v>0</v>
      </c>
      <c r="N40" s="37"/>
      <c r="O40" s="114">
        <v>0</v>
      </c>
      <c r="P40" s="73">
        <v>0</v>
      </c>
      <c r="Q40" s="73">
        <v>120</v>
      </c>
      <c r="R40" s="73">
        <v>0</v>
      </c>
      <c r="S40" s="73">
        <v>32</v>
      </c>
      <c r="T40" s="73">
        <v>0</v>
      </c>
      <c r="U40" s="23"/>
      <c r="V40" s="20"/>
      <c r="W40" s="20"/>
      <c r="X40" s="132" t="s">
        <v>121</v>
      </c>
      <c r="Y40" s="132"/>
      <c r="Z40" s="132"/>
    </row>
    <row r="41" spans="2:26" s="24" customFormat="1" ht="12" customHeight="1">
      <c r="B41" s="20"/>
      <c r="C41" s="20"/>
      <c r="D41" s="20"/>
      <c r="E41" s="132" t="s">
        <v>14</v>
      </c>
      <c r="F41" s="132"/>
      <c r="G41" s="134"/>
      <c r="H41" s="63">
        <v>0</v>
      </c>
      <c r="I41" s="63">
        <v>0</v>
      </c>
      <c r="J41" s="63">
        <v>1</v>
      </c>
      <c r="K41" s="64">
        <v>22</v>
      </c>
      <c r="L41" s="63">
        <v>0</v>
      </c>
      <c r="M41" s="103">
        <v>0</v>
      </c>
      <c r="N41" s="37"/>
      <c r="O41" s="114">
        <v>1</v>
      </c>
      <c r="P41" s="73">
        <v>0</v>
      </c>
      <c r="Q41" s="73">
        <v>15</v>
      </c>
      <c r="R41" s="73">
        <v>0</v>
      </c>
      <c r="S41" s="73">
        <v>6</v>
      </c>
      <c r="T41" s="73">
        <v>0</v>
      </c>
      <c r="U41" s="23"/>
      <c r="V41" s="20"/>
      <c r="W41" s="20"/>
      <c r="X41" s="132" t="s">
        <v>14</v>
      </c>
      <c r="Y41" s="132"/>
      <c r="Z41" s="132"/>
    </row>
    <row r="42" spans="2:26" s="24" customFormat="1" ht="12" customHeight="1">
      <c r="B42" s="20"/>
      <c r="C42" s="20"/>
      <c r="D42" s="20"/>
      <c r="E42" s="137" t="s">
        <v>49</v>
      </c>
      <c r="F42" s="137"/>
      <c r="G42" s="159"/>
      <c r="H42" s="130">
        <v>0</v>
      </c>
      <c r="I42" s="130">
        <v>0</v>
      </c>
      <c r="J42" s="130">
        <v>1</v>
      </c>
      <c r="K42" s="125">
        <v>30</v>
      </c>
      <c r="L42" s="126">
        <v>1</v>
      </c>
      <c r="M42" s="128">
        <v>0</v>
      </c>
      <c r="N42" s="37"/>
      <c r="O42" s="130">
        <v>1</v>
      </c>
      <c r="P42" s="126">
        <v>1</v>
      </c>
      <c r="Q42" s="130">
        <v>17</v>
      </c>
      <c r="R42" s="130">
        <v>0</v>
      </c>
      <c r="S42" s="130">
        <v>10</v>
      </c>
      <c r="T42" s="126">
        <v>0</v>
      </c>
      <c r="U42" s="23"/>
      <c r="V42" s="20"/>
      <c r="W42" s="20"/>
      <c r="X42" s="137" t="s">
        <v>49</v>
      </c>
      <c r="Y42" s="137"/>
      <c r="Z42" s="137"/>
    </row>
    <row r="43" spans="2:26" s="24" customFormat="1" ht="12" customHeight="1">
      <c r="B43" s="20"/>
      <c r="C43" s="20"/>
      <c r="D43" s="132" t="s">
        <v>50</v>
      </c>
      <c r="E43" s="132"/>
      <c r="F43" s="132"/>
      <c r="G43" s="134"/>
      <c r="H43" s="65">
        <v>0</v>
      </c>
      <c r="I43" s="65">
        <v>0</v>
      </c>
      <c r="J43" s="65">
        <v>0</v>
      </c>
      <c r="K43" s="66">
        <v>26</v>
      </c>
      <c r="L43" s="65">
        <v>2</v>
      </c>
      <c r="M43" s="105">
        <v>0</v>
      </c>
      <c r="N43" s="37"/>
      <c r="O43" s="116">
        <v>0</v>
      </c>
      <c r="P43" s="75">
        <v>2</v>
      </c>
      <c r="Q43" s="75">
        <v>14</v>
      </c>
      <c r="R43" s="75">
        <v>0</v>
      </c>
      <c r="S43" s="75">
        <v>8</v>
      </c>
      <c r="T43" s="75">
        <v>0</v>
      </c>
      <c r="U43" s="23"/>
      <c r="V43" s="20"/>
      <c r="W43" s="132" t="s">
        <v>50</v>
      </c>
      <c r="X43" s="132"/>
      <c r="Y43" s="132"/>
      <c r="Z43" s="132"/>
    </row>
    <row r="44" spans="2:26" s="18" customFormat="1" ht="12" customHeight="1">
      <c r="B44" s="20"/>
      <c r="C44" s="20"/>
      <c r="D44" s="20"/>
      <c r="E44" s="133" t="s">
        <v>28</v>
      </c>
      <c r="F44" s="133"/>
      <c r="G44" s="21" t="s">
        <v>15</v>
      </c>
      <c r="H44" s="65">
        <v>0</v>
      </c>
      <c r="I44" s="65">
        <v>0</v>
      </c>
      <c r="J44" s="65">
        <v>0</v>
      </c>
      <c r="K44" s="66">
        <v>26</v>
      </c>
      <c r="L44" s="65">
        <v>2</v>
      </c>
      <c r="M44" s="105">
        <v>0</v>
      </c>
      <c r="N44" s="37"/>
      <c r="O44" s="116">
        <v>0</v>
      </c>
      <c r="P44" s="75">
        <v>2</v>
      </c>
      <c r="Q44" s="75">
        <v>14</v>
      </c>
      <c r="R44" s="75">
        <v>0</v>
      </c>
      <c r="S44" s="75">
        <v>8</v>
      </c>
      <c r="T44" s="75">
        <v>0</v>
      </c>
      <c r="U44" s="23"/>
      <c r="V44" s="20"/>
      <c r="W44" s="20"/>
      <c r="X44" s="133" t="s">
        <v>62</v>
      </c>
      <c r="Y44" s="133"/>
      <c r="Z44" s="20" t="s">
        <v>15</v>
      </c>
    </row>
    <row r="45" spans="2:26" s="24" customFormat="1" ht="12" customHeight="1">
      <c r="B45" s="20"/>
      <c r="C45" s="20"/>
      <c r="D45" s="132" t="s">
        <v>29</v>
      </c>
      <c r="E45" s="132"/>
      <c r="F45" s="132"/>
      <c r="G45" s="134"/>
      <c r="H45" s="65">
        <v>0</v>
      </c>
      <c r="I45" s="65">
        <v>0</v>
      </c>
      <c r="J45" s="65">
        <v>0</v>
      </c>
      <c r="K45" s="66">
        <v>0</v>
      </c>
      <c r="L45" s="65">
        <v>0</v>
      </c>
      <c r="M45" s="105">
        <v>0</v>
      </c>
      <c r="N45" s="37"/>
      <c r="O45" s="116">
        <v>0</v>
      </c>
      <c r="P45" s="75">
        <v>0</v>
      </c>
      <c r="Q45" s="75">
        <v>0</v>
      </c>
      <c r="R45" s="75">
        <v>0</v>
      </c>
      <c r="S45" s="75">
        <v>0</v>
      </c>
      <c r="T45" s="75">
        <v>0</v>
      </c>
      <c r="U45" s="23"/>
      <c r="V45" s="20"/>
      <c r="W45" s="132" t="s">
        <v>29</v>
      </c>
      <c r="X45" s="132"/>
      <c r="Y45" s="132"/>
      <c r="Z45" s="132"/>
    </row>
    <row r="46" spans="2:26" s="24" customFormat="1" ht="12" customHeight="1">
      <c r="B46" s="20"/>
      <c r="C46" s="20"/>
      <c r="D46" s="132" t="s">
        <v>51</v>
      </c>
      <c r="E46" s="132"/>
      <c r="F46" s="132"/>
      <c r="G46" s="134"/>
      <c r="H46" s="65">
        <v>0</v>
      </c>
      <c r="I46" s="65">
        <v>0</v>
      </c>
      <c r="J46" s="65">
        <v>0</v>
      </c>
      <c r="K46" s="66">
        <v>0</v>
      </c>
      <c r="L46" s="65">
        <v>0</v>
      </c>
      <c r="M46" s="105">
        <v>0</v>
      </c>
      <c r="N46" s="37"/>
      <c r="O46" s="116">
        <v>0</v>
      </c>
      <c r="P46" s="75">
        <v>0</v>
      </c>
      <c r="Q46" s="75">
        <v>0</v>
      </c>
      <c r="R46" s="75">
        <v>0</v>
      </c>
      <c r="S46" s="75">
        <v>0</v>
      </c>
      <c r="T46" s="75">
        <v>2</v>
      </c>
      <c r="U46" s="23"/>
      <c r="V46" s="20"/>
      <c r="W46" s="132" t="s">
        <v>51</v>
      </c>
      <c r="X46" s="132"/>
      <c r="Y46" s="132"/>
      <c r="Z46" s="132"/>
    </row>
    <row r="47" spans="2:26" s="24" customFormat="1" ht="15.75" customHeight="1">
      <c r="B47" s="17"/>
      <c r="C47" s="135" t="s">
        <v>63</v>
      </c>
      <c r="D47" s="135"/>
      <c r="E47" s="135"/>
      <c r="F47" s="135"/>
      <c r="G47" s="136"/>
      <c r="H47" s="66">
        <v>42</v>
      </c>
      <c r="I47" s="66">
        <v>0</v>
      </c>
      <c r="J47" s="66">
        <v>43</v>
      </c>
      <c r="K47" s="66">
        <v>1830</v>
      </c>
      <c r="L47" s="66">
        <v>281</v>
      </c>
      <c r="M47" s="106">
        <v>7</v>
      </c>
      <c r="N47" s="19"/>
      <c r="O47" s="117">
        <v>62</v>
      </c>
      <c r="P47" s="76">
        <v>10</v>
      </c>
      <c r="Q47" s="76">
        <v>507</v>
      </c>
      <c r="R47" s="76">
        <v>701</v>
      </c>
      <c r="S47" s="76">
        <v>262</v>
      </c>
      <c r="T47" s="76">
        <v>5</v>
      </c>
      <c r="U47" s="16"/>
      <c r="V47" s="135" t="s">
        <v>63</v>
      </c>
      <c r="W47" s="135"/>
      <c r="X47" s="135"/>
      <c r="Y47" s="135"/>
      <c r="Z47" s="135"/>
    </row>
    <row r="48" spans="2:26" s="24" customFormat="1" ht="12" customHeight="1">
      <c r="B48" s="20"/>
      <c r="C48" s="20"/>
      <c r="D48" s="132" t="s">
        <v>64</v>
      </c>
      <c r="E48" s="132"/>
      <c r="F48" s="132"/>
      <c r="G48" s="134"/>
      <c r="H48" s="65">
        <v>0</v>
      </c>
      <c r="I48" s="65">
        <v>0</v>
      </c>
      <c r="J48" s="65">
        <v>0</v>
      </c>
      <c r="K48" s="66">
        <v>183</v>
      </c>
      <c r="L48" s="65">
        <v>57</v>
      </c>
      <c r="M48" s="105">
        <v>0</v>
      </c>
      <c r="N48" s="37"/>
      <c r="O48" s="116">
        <v>2</v>
      </c>
      <c r="P48" s="75">
        <v>2</v>
      </c>
      <c r="Q48" s="75">
        <v>48</v>
      </c>
      <c r="R48" s="75">
        <v>0</v>
      </c>
      <c r="S48" s="75">
        <v>74</v>
      </c>
      <c r="T48" s="75">
        <v>2</v>
      </c>
      <c r="U48" s="23"/>
      <c r="V48" s="20"/>
      <c r="W48" s="132" t="s">
        <v>64</v>
      </c>
      <c r="X48" s="132"/>
      <c r="Y48" s="132"/>
      <c r="Z48" s="132"/>
    </row>
    <row r="49" spans="2:26" s="18" customFormat="1" ht="12" customHeight="1">
      <c r="B49" s="20"/>
      <c r="C49" s="20"/>
      <c r="D49" s="20"/>
      <c r="E49" s="137" t="s">
        <v>82</v>
      </c>
      <c r="F49" s="132"/>
      <c r="G49" s="134"/>
      <c r="H49" s="126">
        <v>0</v>
      </c>
      <c r="I49" s="126">
        <v>0</v>
      </c>
      <c r="J49" s="126">
        <v>0</v>
      </c>
      <c r="K49" s="125">
        <v>119</v>
      </c>
      <c r="L49" s="126">
        <v>17</v>
      </c>
      <c r="M49" s="128">
        <v>0</v>
      </c>
      <c r="N49" s="37"/>
      <c r="O49" s="130">
        <v>2</v>
      </c>
      <c r="P49" s="126">
        <v>0</v>
      </c>
      <c r="Q49" s="126">
        <v>42</v>
      </c>
      <c r="R49" s="126">
        <v>0</v>
      </c>
      <c r="S49" s="126">
        <v>58</v>
      </c>
      <c r="T49" s="126">
        <v>1</v>
      </c>
      <c r="U49" s="23"/>
      <c r="V49" s="20"/>
      <c r="W49" s="20"/>
      <c r="X49" s="137" t="s">
        <v>83</v>
      </c>
      <c r="Y49" s="132"/>
      <c r="Z49" s="132"/>
    </row>
    <row r="50" spans="2:26" s="24" customFormat="1" ht="12" customHeight="1">
      <c r="B50" s="20"/>
      <c r="C50" s="20"/>
      <c r="D50" s="20"/>
      <c r="E50" s="137" t="s">
        <v>84</v>
      </c>
      <c r="F50" s="132"/>
      <c r="G50" s="134"/>
      <c r="H50" s="126">
        <v>0</v>
      </c>
      <c r="I50" s="126">
        <v>0</v>
      </c>
      <c r="J50" s="126">
        <v>0</v>
      </c>
      <c r="K50" s="125">
        <v>35</v>
      </c>
      <c r="L50" s="126">
        <v>27</v>
      </c>
      <c r="M50" s="128">
        <v>0</v>
      </c>
      <c r="N50" s="37"/>
      <c r="O50" s="130">
        <v>0</v>
      </c>
      <c r="P50" s="126">
        <v>0</v>
      </c>
      <c r="Q50" s="126">
        <v>2</v>
      </c>
      <c r="R50" s="126">
        <v>0</v>
      </c>
      <c r="S50" s="126">
        <v>6</v>
      </c>
      <c r="T50" s="126">
        <v>0</v>
      </c>
      <c r="U50" s="23"/>
      <c r="V50" s="20"/>
      <c r="W50" s="20"/>
      <c r="X50" s="137" t="s">
        <v>84</v>
      </c>
      <c r="Y50" s="132"/>
      <c r="Z50" s="132"/>
    </row>
    <row r="51" spans="2:26" s="24" customFormat="1" ht="12" customHeight="1">
      <c r="B51" s="20"/>
      <c r="C51" s="20"/>
      <c r="D51" s="20"/>
      <c r="E51" s="137" t="s">
        <v>30</v>
      </c>
      <c r="F51" s="132"/>
      <c r="G51" s="134"/>
      <c r="H51" s="126">
        <v>0</v>
      </c>
      <c r="I51" s="126">
        <v>0</v>
      </c>
      <c r="J51" s="126">
        <v>0</v>
      </c>
      <c r="K51" s="125">
        <v>29</v>
      </c>
      <c r="L51" s="126">
        <v>13</v>
      </c>
      <c r="M51" s="128">
        <v>0</v>
      </c>
      <c r="N51" s="37"/>
      <c r="O51" s="130">
        <v>0</v>
      </c>
      <c r="P51" s="126">
        <v>2</v>
      </c>
      <c r="Q51" s="126">
        <v>4</v>
      </c>
      <c r="R51" s="126">
        <v>0</v>
      </c>
      <c r="S51" s="126">
        <v>10</v>
      </c>
      <c r="T51" s="126">
        <v>1</v>
      </c>
      <c r="U51" s="23"/>
      <c r="V51" s="20"/>
      <c r="W51" s="20"/>
      <c r="X51" s="137" t="s">
        <v>30</v>
      </c>
      <c r="Y51" s="132"/>
      <c r="Z51" s="132"/>
    </row>
    <row r="52" spans="2:26" s="24" customFormat="1" ht="12" customHeight="1">
      <c r="B52" s="20"/>
      <c r="C52" s="20"/>
      <c r="D52" s="132" t="s">
        <v>85</v>
      </c>
      <c r="E52" s="132"/>
      <c r="F52" s="132"/>
      <c r="G52" s="134"/>
      <c r="H52" s="67">
        <v>42</v>
      </c>
      <c r="I52" s="67">
        <v>0</v>
      </c>
      <c r="J52" s="67">
        <v>43</v>
      </c>
      <c r="K52" s="69">
        <v>1647</v>
      </c>
      <c r="L52" s="67">
        <v>224</v>
      </c>
      <c r="M52" s="107">
        <v>7</v>
      </c>
      <c r="N52" s="37"/>
      <c r="O52" s="118">
        <v>60</v>
      </c>
      <c r="P52" s="77">
        <v>8</v>
      </c>
      <c r="Q52" s="77">
        <v>459</v>
      </c>
      <c r="R52" s="77">
        <v>701</v>
      </c>
      <c r="S52" s="77">
        <v>188</v>
      </c>
      <c r="T52" s="77">
        <v>3</v>
      </c>
      <c r="U52" s="23"/>
      <c r="V52" s="20"/>
      <c r="W52" s="132" t="s">
        <v>85</v>
      </c>
      <c r="X52" s="132"/>
      <c r="Y52" s="132"/>
      <c r="Z52" s="132"/>
    </row>
    <row r="53" spans="2:26" s="24" customFormat="1" ht="12" customHeight="1">
      <c r="B53" s="26"/>
      <c r="C53" s="26"/>
      <c r="D53" s="26"/>
      <c r="E53" s="133" t="s">
        <v>28</v>
      </c>
      <c r="F53" s="133"/>
      <c r="G53" s="21" t="s">
        <v>16</v>
      </c>
      <c r="H53" s="67">
        <v>19</v>
      </c>
      <c r="I53" s="67">
        <v>0</v>
      </c>
      <c r="J53" s="67">
        <v>4</v>
      </c>
      <c r="K53" s="69">
        <v>421</v>
      </c>
      <c r="L53" s="67">
        <v>18</v>
      </c>
      <c r="M53" s="107">
        <v>1</v>
      </c>
      <c r="N53" s="37"/>
      <c r="O53" s="118">
        <v>9</v>
      </c>
      <c r="P53" s="77">
        <v>3</v>
      </c>
      <c r="Q53" s="77">
        <v>327</v>
      </c>
      <c r="R53" s="77">
        <v>0</v>
      </c>
      <c r="S53" s="77">
        <v>63</v>
      </c>
      <c r="T53" s="77">
        <v>2</v>
      </c>
      <c r="U53" s="27"/>
      <c r="V53" s="26"/>
      <c r="W53" s="26"/>
      <c r="X53" s="133" t="s">
        <v>52</v>
      </c>
      <c r="Y53" s="133"/>
      <c r="Z53" s="20" t="s">
        <v>16</v>
      </c>
    </row>
    <row r="54" spans="2:26" s="24" customFormat="1" ht="12" customHeight="1">
      <c r="B54" s="26"/>
      <c r="C54" s="26"/>
      <c r="D54" s="26"/>
      <c r="E54" s="169" t="s">
        <v>52</v>
      </c>
      <c r="F54" s="169"/>
      <c r="G54" s="21" t="s">
        <v>17</v>
      </c>
      <c r="H54" s="67">
        <v>23</v>
      </c>
      <c r="I54" s="67">
        <v>0</v>
      </c>
      <c r="J54" s="67">
        <v>2</v>
      </c>
      <c r="K54" s="69">
        <v>313</v>
      </c>
      <c r="L54" s="67">
        <v>110</v>
      </c>
      <c r="M54" s="107">
        <v>3</v>
      </c>
      <c r="N54" s="37"/>
      <c r="O54" s="118">
        <v>41</v>
      </c>
      <c r="P54" s="77">
        <v>4</v>
      </c>
      <c r="Q54" s="77">
        <v>100</v>
      </c>
      <c r="R54" s="77">
        <v>9</v>
      </c>
      <c r="S54" s="77">
        <v>46</v>
      </c>
      <c r="T54" s="77">
        <v>0</v>
      </c>
      <c r="U54" s="27"/>
      <c r="V54" s="26"/>
      <c r="W54" s="26"/>
      <c r="X54" s="169" t="s">
        <v>34</v>
      </c>
      <c r="Y54" s="169"/>
      <c r="Z54" s="20" t="s">
        <v>17</v>
      </c>
    </row>
    <row r="55" spans="2:26" s="24" customFormat="1" ht="15.75" customHeight="1">
      <c r="B55" s="28"/>
      <c r="C55" s="135" t="s">
        <v>31</v>
      </c>
      <c r="D55" s="135"/>
      <c r="E55" s="135"/>
      <c r="F55" s="135"/>
      <c r="G55" s="136"/>
      <c r="H55" s="69">
        <v>75</v>
      </c>
      <c r="I55" s="69">
        <v>216</v>
      </c>
      <c r="J55" s="69">
        <v>16</v>
      </c>
      <c r="K55" s="69">
        <v>31721</v>
      </c>
      <c r="L55" s="69">
        <v>2992</v>
      </c>
      <c r="M55" s="108">
        <v>168</v>
      </c>
      <c r="N55" s="19"/>
      <c r="O55" s="119">
        <v>25393</v>
      </c>
      <c r="P55" s="79">
        <v>65</v>
      </c>
      <c r="Q55" s="79">
        <v>1805</v>
      </c>
      <c r="R55" s="79">
        <v>19</v>
      </c>
      <c r="S55" s="79">
        <v>1279</v>
      </c>
      <c r="T55" s="79">
        <v>115</v>
      </c>
      <c r="U55" s="30"/>
      <c r="V55" s="135" t="s">
        <v>31</v>
      </c>
      <c r="W55" s="135"/>
      <c r="X55" s="135"/>
      <c r="Y55" s="135"/>
      <c r="Z55" s="135"/>
    </row>
    <row r="56" spans="2:26" s="24" customFormat="1" ht="12" customHeight="1">
      <c r="B56" s="26"/>
      <c r="C56" s="26"/>
      <c r="D56" s="133" t="s">
        <v>86</v>
      </c>
      <c r="E56" s="133"/>
      <c r="F56" s="132" t="s">
        <v>32</v>
      </c>
      <c r="G56" s="134"/>
      <c r="H56" s="67">
        <v>2</v>
      </c>
      <c r="I56" s="67">
        <v>0</v>
      </c>
      <c r="J56" s="67">
        <v>3</v>
      </c>
      <c r="K56" s="69">
        <v>25242</v>
      </c>
      <c r="L56" s="67">
        <v>40</v>
      </c>
      <c r="M56" s="107">
        <v>6</v>
      </c>
      <c r="N56" s="37"/>
      <c r="O56" s="118">
        <v>24016</v>
      </c>
      <c r="P56" s="77">
        <v>20</v>
      </c>
      <c r="Q56" s="77">
        <v>641</v>
      </c>
      <c r="R56" s="77">
        <v>2</v>
      </c>
      <c r="S56" s="77">
        <v>517</v>
      </c>
      <c r="T56" s="77">
        <v>59</v>
      </c>
      <c r="U56" s="27"/>
      <c r="V56" s="26"/>
      <c r="W56" s="133" t="s">
        <v>86</v>
      </c>
      <c r="X56" s="133"/>
      <c r="Y56" s="132" t="s">
        <v>32</v>
      </c>
      <c r="Z56" s="132"/>
    </row>
    <row r="57" spans="2:26" s="24" customFormat="1" ht="12" customHeight="1">
      <c r="B57" s="26"/>
      <c r="C57" s="26"/>
      <c r="D57" s="133" t="s">
        <v>86</v>
      </c>
      <c r="E57" s="133"/>
      <c r="F57" s="132" t="s">
        <v>33</v>
      </c>
      <c r="G57" s="134"/>
      <c r="H57" s="67">
        <v>6</v>
      </c>
      <c r="I57" s="67">
        <v>0</v>
      </c>
      <c r="J57" s="67">
        <v>1</v>
      </c>
      <c r="K57" s="69">
        <v>2202</v>
      </c>
      <c r="L57" s="67">
        <v>2086</v>
      </c>
      <c r="M57" s="107">
        <v>0</v>
      </c>
      <c r="N57" s="37"/>
      <c r="O57" s="118">
        <v>46</v>
      </c>
      <c r="P57" s="77">
        <v>1</v>
      </c>
      <c r="Q57" s="77">
        <v>17</v>
      </c>
      <c r="R57" s="77">
        <v>0</v>
      </c>
      <c r="S57" s="77">
        <v>52</v>
      </c>
      <c r="T57" s="77">
        <v>2</v>
      </c>
      <c r="U57" s="27"/>
      <c r="V57" s="26"/>
      <c r="W57" s="133" t="s">
        <v>86</v>
      </c>
      <c r="X57" s="133"/>
      <c r="Y57" s="132" t="s">
        <v>33</v>
      </c>
      <c r="Z57" s="132"/>
    </row>
    <row r="58" spans="2:26" s="24" customFormat="1" ht="12" customHeight="1">
      <c r="B58" s="26"/>
      <c r="C58" s="26"/>
      <c r="D58" s="133" t="s">
        <v>86</v>
      </c>
      <c r="E58" s="133"/>
      <c r="F58" s="132" t="s">
        <v>18</v>
      </c>
      <c r="G58" s="134"/>
      <c r="H58" s="67">
        <v>46</v>
      </c>
      <c r="I58" s="67">
        <v>0</v>
      </c>
      <c r="J58" s="67">
        <v>0</v>
      </c>
      <c r="K58" s="69">
        <v>935</v>
      </c>
      <c r="L58" s="67">
        <v>322</v>
      </c>
      <c r="M58" s="107">
        <v>37</v>
      </c>
      <c r="N58" s="37"/>
      <c r="O58" s="118">
        <v>229</v>
      </c>
      <c r="P58" s="77">
        <v>9</v>
      </c>
      <c r="Q58" s="77">
        <v>219</v>
      </c>
      <c r="R58" s="77">
        <v>0</v>
      </c>
      <c r="S58" s="77">
        <v>119</v>
      </c>
      <c r="T58" s="77">
        <v>8</v>
      </c>
      <c r="U58" s="27"/>
      <c r="V58" s="26"/>
      <c r="W58" s="133" t="s">
        <v>53</v>
      </c>
      <c r="X58" s="133"/>
      <c r="Y58" s="132" t="s">
        <v>18</v>
      </c>
      <c r="Z58" s="132"/>
    </row>
    <row r="59" spans="2:26" s="24" customFormat="1" ht="12" customHeight="1">
      <c r="B59" s="26"/>
      <c r="C59" s="26"/>
      <c r="D59" s="133" t="s">
        <v>53</v>
      </c>
      <c r="E59" s="133"/>
      <c r="F59" s="132" t="s">
        <v>87</v>
      </c>
      <c r="G59" s="134"/>
      <c r="H59" s="67">
        <v>0</v>
      </c>
      <c r="I59" s="67">
        <v>0</v>
      </c>
      <c r="J59" s="67">
        <v>0</v>
      </c>
      <c r="K59" s="69">
        <v>14</v>
      </c>
      <c r="L59" s="67">
        <v>1</v>
      </c>
      <c r="M59" s="107">
        <v>0</v>
      </c>
      <c r="N59" s="37"/>
      <c r="O59" s="118">
        <v>6</v>
      </c>
      <c r="P59" s="77">
        <v>0</v>
      </c>
      <c r="Q59" s="77">
        <v>4</v>
      </c>
      <c r="R59" s="77">
        <v>0</v>
      </c>
      <c r="S59" s="77">
        <v>3</v>
      </c>
      <c r="T59" s="77">
        <v>0</v>
      </c>
      <c r="U59" s="27"/>
      <c r="V59" s="26"/>
      <c r="W59" s="133" t="s">
        <v>88</v>
      </c>
      <c r="X59" s="133"/>
      <c r="Y59" s="132" t="s">
        <v>89</v>
      </c>
      <c r="Z59" s="132"/>
    </row>
    <row r="60" spans="2:26" s="24" customFormat="1" ht="12" customHeight="1">
      <c r="B60" s="26"/>
      <c r="C60" s="26"/>
      <c r="D60" s="133" t="s">
        <v>88</v>
      </c>
      <c r="E60" s="133"/>
      <c r="F60" s="146" t="s">
        <v>120</v>
      </c>
      <c r="G60" s="147"/>
      <c r="H60" s="67">
        <v>0</v>
      </c>
      <c r="I60" s="67">
        <v>0</v>
      </c>
      <c r="J60" s="67">
        <v>2</v>
      </c>
      <c r="K60" s="69">
        <v>8</v>
      </c>
      <c r="L60" s="67">
        <v>0</v>
      </c>
      <c r="M60" s="107">
        <v>0</v>
      </c>
      <c r="N60" s="37"/>
      <c r="O60" s="118">
        <v>1</v>
      </c>
      <c r="P60" s="77">
        <v>0</v>
      </c>
      <c r="Q60" s="77">
        <v>4</v>
      </c>
      <c r="R60" s="77">
        <v>0</v>
      </c>
      <c r="S60" s="77">
        <v>3</v>
      </c>
      <c r="T60" s="77">
        <v>0</v>
      </c>
      <c r="U60" s="27"/>
      <c r="V60" s="26"/>
      <c r="W60" s="133" t="s">
        <v>88</v>
      </c>
      <c r="X60" s="133"/>
      <c r="Y60" s="146" t="s">
        <v>120</v>
      </c>
      <c r="Z60" s="146"/>
    </row>
    <row r="61" spans="2:26" s="24" customFormat="1" ht="12" customHeight="1">
      <c r="B61" s="26"/>
      <c r="C61" s="26"/>
      <c r="D61" s="133" t="s">
        <v>88</v>
      </c>
      <c r="E61" s="133"/>
      <c r="F61" s="132" t="s">
        <v>19</v>
      </c>
      <c r="G61" s="134"/>
      <c r="H61" s="67">
        <v>0</v>
      </c>
      <c r="I61" s="67">
        <v>0</v>
      </c>
      <c r="J61" s="67">
        <v>0</v>
      </c>
      <c r="K61" s="69">
        <v>1651</v>
      </c>
      <c r="L61" s="67">
        <v>15</v>
      </c>
      <c r="M61" s="107">
        <v>3</v>
      </c>
      <c r="N61" s="37"/>
      <c r="O61" s="118">
        <v>1006</v>
      </c>
      <c r="P61" s="77">
        <v>5</v>
      </c>
      <c r="Q61" s="77">
        <v>476</v>
      </c>
      <c r="R61" s="77">
        <v>0</v>
      </c>
      <c r="S61" s="77">
        <v>146</v>
      </c>
      <c r="T61" s="77">
        <v>4</v>
      </c>
      <c r="U61" s="27"/>
      <c r="V61" s="26"/>
      <c r="W61" s="133" t="s">
        <v>28</v>
      </c>
      <c r="X61" s="133"/>
      <c r="Y61" s="132" t="s">
        <v>19</v>
      </c>
      <c r="Z61" s="132"/>
    </row>
    <row r="62" spans="2:26" s="24" customFormat="1" ht="12" customHeight="1" thickBot="1">
      <c r="B62" s="31"/>
      <c r="C62" s="31"/>
      <c r="D62" s="143" t="s">
        <v>28</v>
      </c>
      <c r="E62" s="143"/>
      <c r="F62" s="144" t="s">
        <v>20</v>
      </c>
      <c r="G62" s="145"/>
      <c r="H62" s="68">
        <v>19</v>
      </c>
      <c r="I62" s="68">
        <v>53</v>
      </c>
      <c r="J62" s="68">
        <v>0</v>
      </c>
      <c r="K62" s="131">
        <v>776</v>
      </c>
      <c r="L62" s="109">
        <v>358</v>
      </c>
      <c r="M62" s="110">
        <v>107</v>
      </c>
      <c r="N62" s="37"/>
      <c r="O62" s="120">
        <v>54</v>
      </c>
      <c r="P62" s="121">
        <v>22</v>
      </c>
      <c r="Q62" s="121">
        <v>85</v>
      </c>
      <c r="R62" s="121">
        <v>0</v>
      </c>
      <c r="S62" s="121">
        <v>150</v>
      </c>
      <c r="T62" s="78">
        <v>26</v>
      </c>
      <c r="U62" s="32"/>
      <c r="V62" s="31"/>
      <c r="W62" s="143" t="s">
        <v>34</v>
      </c>
      <c r="X62" s="143"/>
      <c r="Y62" s="144" t="s">
        <v>20</v>
      </c>
      <c r="Z62" s="144"/>
    </row>
    <row r="63" spans="2:26" ht="24" customHeight="1">
      <c r="B63" s="38" t="s">
        <v>104</v>
      </c>
      <c r="C63" s="38"/>
      <c r="D63" s="38"/>
      <c r="E63" s="38"/>
      <c r="F63" s="38"/>
      <c r="G63" s="38"/>
      <c r="H63" s="38"/>
      <c r="I63" s="38"/>
      <c r="J63" s="38"/>
      <c r="K63" s="38"/>
      <c r="L63" s="38"/>
      <c r="M63" s="38"/>
      <c r="O63" s="180" t="s">
        <v>105</v>
      </c>
      <c r="P63" s="180"/>
      <c r="Q63" s="180"/>
      <c r="R63" s="180"/>
      <c r="S63" s="180"/>
      <c r="T63" s="180"/>
      <c r="U63" s="180"/>
      <c r="V63" s="180"/>
      <c r="W63" s="180"/>
      <c r="X63" s="180"/>
      <c r="Y63" s="180"/>
      <c r="Z63" s="180"/>
    </row>
    <row r="64" ht="12">
      <c r="G64" s="1" t="s">
        <v>115</v>
      </c>
    </row>
    <row r="65" spans="7:21" ht="12">
      <c r="G65" s="1" t="s">
        <v>106</v>
      </c>
      <c r="H65" s="2">
        <f aca="true" t="shared" si="0" ref="H65:M65">SUM(H8,H21,H28,H32,H47,H55)-H7</f>
        <v>0</v>
      </c>
      <c r="I65" s="2">
        <f t="shared" si="0"/>
        <v>0</v>
      </c>
      <c r="J65" s="2">
        <f t="shared" si="0"/>
        <v>0</v>
      </c>
      <c r="K65" s="2">
        <f t="shared" si="0"/>
        <v>0</v>
      </c>
      <c r="L65" s="2">
        <f t="shared" si="0"/>
        <v>0</v>
      </c>
      <c r="M65" s="2">
        <f t="shared" si="0"/>
        <v>0</v>
      </c>
      <c r="N65" s="2"/>
      <c r="O65" s="2">
        <f aca="true" t="shared" si="1" ref="O65:T65">SUM(O8,O21,O28,O32,O47,O55)-O7</f>
        <v>0</v>
      </c>
      <c r="P65" s="2">
        <f t="shared" si="1"/>
        <v>0</v>
      </c>
      <c r="Q65" s="2">
        <f t="shared" si="1"/>
        <v>0</v>
      </c>
      <c r="R65" s="2">
        <f t="shared" si="1"/>
        <v>0</v>
      </c>
      <c r="S65" s="2">
        <f t="shared" si="1"/>
        <v>0</v>
      </c>
      <c r="T65" s="2">
        <f t="shared" si="1"/>
        <v>0</v>
      </c>
      <c r="U65" s="2"/>
    </row>
    <row r="66" spans="7:21" ht="12">
      <c r="G66" s="1" t="s">
        <v>107</v>
      </c>
      <c r="H66" s="2">
        <f aca="true" t="shared" si="2" ref="H66:M66">SUM(H9,H14,H19,H20)-H8</f>
        <v>0</v>
      </c>
      <c r="I66" s="2">
        <f t="shared" si="2"/>
        <v>0</v>
      </c>
      <c r="J66" s="2">
        <f t="shared" si="2"/>
        <v>0</v>
      </c>
      <c r="K66" s="2">
        <f t="shared" si="2"/>
        <v>0</v>
      </c>
      <c r="L66" s="2">
        <f t="shared" si="2"/>
        <v>0</v>
      </c>
      <c r="M66" s="2">
        <f t="shared" si="2"/>
        <v>0</v>
      </c>
      <c r="N66" s="2"/>
      <c r="O66" s="2">
        <f aca="true" t="shared" si="3" ref="O66:T66">SUM(O9,O14,O19,O20)-O8</f>
        <v>0</v>
      </c>
      <c r="P66" s="2">
        <f t="shared" si="3"/>
        <v>0</v>
      </c>
      <c r="Q66" s="2">
        <f t="shared" si="3"/>
        <v>0</v>
      </c>
      <c r="R66" s="2">
        <f t="shared" si="3"/>
        <v>0</v>
      </c>
      <c r="S66" s="2">
        <f t="shared" si="3"/>
        <v>0</v>
      </c>
      <c r="T66" s="2">
        <f t="shared" si="3"/>
        <v>0</v>
      </c>
      <c r="U66" s="2"/>
    </row>
    <row r="67" spans="7:21" ht="12">
      <c r="G67" s="1" t="s">
        <v>5</v>
      </c>
      <c r="H67" s="2">
        <f aca="true" t="shared" si="4" ref="H67:M67">SUM(H10:H13)-H9</f>
        <v>0</v>
      </c>
      <c r="I67" s="2">
        <f t="shared" si="4"/>
        <v>0</v>
      </c>
      <c r="J67" s="2">
        <f t="shared" si="4"/>
        <v>0</v>
      </c>
      <c r="K67" s="2">
        <f t="shared" si="4"/>
        <v>0</v>
      </c>
      <c r="L67" s="2">
        <f t="shared" si="4"/>
        <v>0</v>
      </c>
      <c r="M67" s="2">
        <f t="shared" si="4"/>
        <v>0</v>
      </c>
      <c r="N67" s="2"/>
      <c r="O67" s="2">
        <f aca="true" t="shared" si="5" ref="O67:T67">SUM(O10:O13)-O9</f>
        <v>0</v>
      </c>
      <c r="P67" s="2">
        <f t="shared" si="5"/>
        <v>0</v>
      </c>
      <c r="Q67" s="2">
        <f t="shared" si="5"/>
        <v>0</v>
      </c>
      <c r="R67" s="2">
        <f t="shared" si="5"/>
        <v>0</v>
      </c>
      <c r="S67" s="2">
        <f t="shared" si="5"/>
        <v>0</v>
      </c>
      <c r="T67" s="2">
        <f t="shared" si="5"/>
        <v>0</v>
      </c>
      <c r="U67" s="2"/>
    </row>
    <row r="68" spans="7:21" ht="12">
      <c r="G68" s="1" t="s">
        <v>108</v>
      </c>
      <c r="H68" s="2">
        <f aca="true" t="shared" si="6" ref="H68:M68">SUM(H15:H18)-H14</f>
        <v>0</v>
      </c>
      <c r="I68" s="2">
        <f t="shared" si="6"/>
        <v>0</v>
      </c>
      <c r="J68" s="2">
        <f t="shared" si="6"/>
        <v>0</v>
      </c>
      <c r="K68" s="2">
        <f t="shared" si="6"/>
        <v>0</v>
      </c>
      <c r="L68" s="2">
        <f t="shared" si="6"/>
        <v>0</v>
      </c>
      <c r="M68" s="2">
        <f t="shared" si="6"/>
        <v>0</v>
      </c>
      <c r="N68" s="2"/>
      <c r="O68" s="2">
        <f aca="true" t="shared" si="7" ref="O68:T68">SUM(O15:O18)-O14</f>
        <v>0</v>
      </c>
      <c r="P68" s="2">
        <f t="shared" si="7"/>
        <v>0</v>
      </c>
      <c r="Q68" s="2">
        <f t="shared" si="7"/>
        <v>0</v>
      </c>
      <c r="R68" s="2">
        <f t="shared" si="7"/>
        <v>0</v>
      </c>
      <c r="S68" s="2">
        <f t="shared" si="7"/>
        <v>0</v>
      </c>
      <c r="T68" s="2">
        <f t="shared" si="7"/>
        <v>0</v>
      </c>
      <c r="U68" s="2"/>
    </row>
    <row r="69" spans="7:21" ht="12">
      <c r="G69" s="1" t="s">
        <v>109</v>
      </c>
      <c r="H69" s="2">
        <f aca="true" t="shared" si="8" ref="H69:M69">SUM(H22:H24,H26:H27)-H21</f>
        <v>0</v>
      </c>
      <c r="I69" s="2">
        <f t="shared" si="8"/>
        <v>0</v>
      </c>
      <c r="J69" s="2">
        <f t="shared" si="8"/>
        <v>0</v>
      </c>
      <c r="K69" s="2">
        <f t="shared" si="8"/>
        <v>0</v>
      </c>
      <c r="L69" s="2">
        <f t="shared" si="8"/>
        <v>0</v>
      </c>
      <c r="M69" s="2">
        <f t="shared" si="8"/>
        <v>0</v>
      </c>
      <c r="N69" s="2"/>
      <c r="O69" s="2">
        <f aca="true" t="shared" si="9" ref="O69:T69">SUM(O22:O24,O26:O27)-O21</f>
        <v>0</v>
      </c>
      <c r="P69" s="2">
        <f t="shared" si="9"/>
        <v>0</v>
      </c>
      <c r="Q69" s="2">
        <f t="shared" si="9"/>
        <v>0</v>
      </c>
      <c r="R69" s="2">
        <f t="shared" si="9"/>
        <v>0</v>
      </c>
      <c r="S69" s="2">
        <f t="shared" si="9"/>
        <v>0</v>
      </c>
      <c r="T69" s="2">
        <f t="shared" si="9"/>
        <v>0</v>
      </c>
      <c r="U69" s="2"/>
    </row>
    <row r="70" spans="7:21" ht="12">
      <c r="G70" s="1" t="s">
        <v>111</v>
      </c>
      <c r="H70" s="2">
        <f aca="true" t="shared" si="10" ref="H70:M70">SUM(H29:H31)-H28</f>
        <v>0</v>
      </c>
      <c r="I70" s="2">
        <f t="shared" si="10"/>
        <v>0</v>
      </c>
      <c r="J70" s="2">
        <f t="shared" si="10"/>
        <v>0</v>
      </c>
      <c r="K70" s="2">
        <f t="shared" si="10"/>
        <v>0</v>
      </c>
      <c r="L70" s="2">
        <f t="shared" si="10"/>
        <v>0</v>
      </c>
      <c r="M70" s="2">
        <f t="shared" si="10"/>
        <v>0</v>
      </c>
      <c r="N70" s="2"/>
      <c r="O70" s="2">
        <f aca="true" t="shared" si="11" ref="O70:T70">SUM(O29:O31)-O28</f>
        <v>0</v>
      </c>
      <c r="P70" s="2">
        <f t="shared" si="11"/>
        <v>0</v>
      </c>
      <c r="Q70" s="2">
        <f t="shared" si="11"/>
        <v>0</v>
      </c>
      <c r="R70" s="2">
        <f t="shared" si="11"/>
        <v>0</v>
      </c>
      <c r="S70" s="2">
        <f t="shared" si="11"/>
        <v>0</v>
      </c>
      <c r="T70" s="2">
        <f t="shared" si="11"/>
        <v>0</v>
      </c>
      <c r="U70" s="2"/>
    </row>
    <row r="71" spans="7:21" ht="12">
      <c r="G71" s="1" t="s">
        <v>110</v>
      </c>
      <c r="H71" s="2">
        <f aca="true" t="shared" si="12" ref="H71:M71">SUM(H33:H34,H37,H43,H45:H46)-H32</f>
        <v>0</v>
      </c>
      <c r="I71" s="2">
        <f t="shared" si="12"/>
        <v>0</v>
      </c>
      <c r="J71" s="2">
        <f t="shared" si="12"/>
        <v>0</v>
      </c>
      <c r="K71" s="2">
        <f t="shared" si="12"/>
        <v>0</v>
      </c>
      <c r="L71" s="2">
        <f t="shared" si="12"/>
        <v>0</v>
      </c>
      <c r="M71" s="2">
        <f t="shared" si="12"/>
        <v>0</v>
      </c>
      <c r="N71" s="2"/>
      <c r="O71" s="2">
        <f aca="true" t="shared" si="13" ref="O71:T71">SUM(O33:O34,O37,O43,O45:O46)-O32</f>
        <v>0</v>
      </c>
      <c r="P71" s="2">
        <f t="shared" si="13"/>
        <v>0</v>
      </c>
      <c r="Q71" s="2">
        <f t="shared" si="13"/>
        <v>0</v>
      </c>
      <c r="R71" s="2">
        <f t="shared" si="13"/>
        <v>0</v>
      </c>
      <c r="S71" s="2">
        <f t="shared" si="13"/>
        <v>0</v>
      </c>
      <c r="T71" s="2">
        <f t="shared" si="13"/>
        <v>0</v>
      </c>
      <c r="U71" s="2"/>
    </row>
    <row r="72" spans="7:21" ht="12">
      <c r="G72" s="1" t="s">
        <v>112</v>
      </c>
      <c r="H72" s="2">
        <f aca="true" t="shared" si="14" ref="H72:M72">SUM(H35:H36)-H34</f>
        <v>0</v>
      </c>
      <c r="I72" s="2">
        <f t="shared" si="14"/>
        <v>0</v>
      </c>
      <c r="J72" s="2">
        <f t="shared" si="14"/>
        <v>0</v>
      </c>
      <c r="K72" s="2">
        <f t="shared" si="14"/>
        <v>0</v>
      </c>
      <c r="L72" s="2">
        <f t="shared" si="14"/>
        <v>0</v>
      </c>
      <c r="M72" s="2">
        <f t="shared" si="14"/>
        <v>0</v>
      </c>
      <c r="N72" s="2"/>
      <c r="O72" s="2">
        <f aca="true" t="shared" si="15" ref="O72:T72">SUM(O35:O36)-O34</f>
        <v>0</v>
      </c>
      <c r="P72" s="2">
        <f t="shared" si="15"/>
        <v>0</v>
      </c>
      <c r="Q72" s="2">
        <f t="shared" si="15"/>
        <v>0</v>
      </c>
      <c r="R72" s="2">
        <f t="shared" si="15"/>
        <v>0</v>
      </c>
      <c r="S72" s="2">
        <f t="shared" si="15"/>
        <v>0</v>
      </c>
      <c r="T72" s="2">
        <f t="shared" si="15"/>
        <v>0</v>
      </c>
      <c r="U72" s="2"/>
    </row>
    <row r="73" spans="7:21" ht="12">
      <c r="G73" s="1" t="s">
        <v>113</v>
      </c>
      <c r="H73" s="2">
        <f aca="true" t="shared" si="16" ref="H73:M73">SUM(H38:H42)-H37</f>
        <v>0</v>
      </c>
      <c r="I73" s="2">
        <f t="shared" si="16"/>
        <v>0</v>
      </c>
      <c r="J73" s="2">
        <f t="shared" si="16"/>
        <v>0</v>
      </c>
      <c r="K73" s="2">
        <f t="shared" si="16"/>
        <v>0</v>
      </c>
      <c r="L73" s="2">
        <f t="shared" si="16"/>
        <v>0</v>
      </c>
      <c r="M73" s="2">
        <f t="shared" si="16"/>
        <v>0</v>
      </c>
      <c r="N73" s="2"/>
      <c r="O73" s="2">
        <f aca="true" t="shared" si="17" ref="O73:T73">SUM(O38:O42)-O37</f>
        <v>0</v>
      </c>
      <c r="P73" s="2">
        <f t="shared" si="17"/>
        <v>0</v>
      </c>
      <c r="Q73" s="2">
        <f t="shared" si="17"/>
        <v>0</v>
      </c>
      <c r="R73" s="2">
        <f t="shared" si="17"/>
        <v>0</v>
      </c>
      <c r="S73" s="2">
        <f t="shared" si="17"/>
        <v>0</v>
      </c>
      <c r="T73" s="2">
        <f t="shared" si="17"/>
        <v>0</v>
      </c>
      <c r="U73" s="2"/>
    </row>
    <row r="74" spans="7:21" ht="12">
      <c r="G74" s="1" t="s">
        <v>114</v>
      </c>
      <c r="H74" s="2">
        <f aca="true" t="shared" si="18" ref="H74:M74">SUM(H49:H51)-H48</f>
        <v>0</v>
      </c>
      <c r="I74" s="2">
        <f t="shared" si="18"/>
        <v>0</v>
      </c>
      <c r="J74" s="2">
        <f t="shared" si="18"/>
        <v>0</v>
      </c>
      <c r="K74" s="2">
        <f t="shared" si="18"/>
        <v>0</v>
      </c>
      <c r="L74" s="2">
        <f t="shared" si="18"/>
        <v>0</v>
      </c>
      <c r="M74" s="2">
        <f t="shared" si="18"/>
        <v>0</v>
      </c>
      <c r="N74" s="2"/>
      <c r="O74" s="2">
        <f aca="true" t="shared" si="19" ref="O74:T74">SUM(O49:O51)-O48</f>
        <v>0</v>
      </c>
      <c r="P74" s="2">
        <f t="shared" si="19"/>
        <v>0</v>
      </c>
      <c r="Q74" s="2">
        <f t="shared" si="19"/>
        <v>0</v>
      </c>
      <c r="R74" s="2">
        <f t="shared" si="19"/>
        <v>0</v>
      </c>
      <c r="S74" s="2">
        <f t="shared" si="19"/>
        <v>0</v>
      </c>
      <c r="T74" s="2">
        <f t="shared" si="19"/>
        <v>0</v>
      </c>
      <c r="U74" s="2"/>
    </row>
  </sheetData>
  <sheetProtection/>
  <mergeCells count="137">
    <mergeCell ref="H4:H6"/>
    <mergeCell ref="K4:M5"/>
    <mergeCell ref="O63:Z63"/>
    <mergeCell ref="W62:X62"/>
    <mergeCell ref="Y62:Z62"/>
    <mergeCell ref="I2:L2"/>
    <mergeCell ref="P2:T2"/>
    <mergeCell ref="J4:J6"/>
    <mergeCell ref="I4:I6"/>
    <mergeCell ref="O4:S5"/>
    <mergeCell ref="W59:X59"/>
    <mergeCell ref="Y59:Z59"/>
    <mergeCell ref="W60:X60"/>
    <mergeCell ref="Y60:Z60"/>
    <mergeCell ref="W61:X61"/>
    <mergeCell ref="Y61:Z61"/>
    <mergeCell ref="Y57:Z57"/>
    <mergeCell ref="W58:X58"/>
    <mergeCell ref="Y58:Z58"/>
    <mergeCell ref="W57:X57"/>
    <mergeCell ref="X54:Y54"/>
    <mergeCell ref="V55:Z55"/>
    <mergeCell ref="W56:X56"/>
    <mergeCell ref="Y56:Z56"/>
    <mergeCell ref="V47:Z47"/>
    <mergeCell ref="W48:Z48"/>
    <mergeCell ref="W52:Z52"/>
    <mergeCell ref="X53:Y53"/>
    <mergeCell ref="X49:Z49"/>
    <mergeCell ref="X50:Z50"/>
    <mergeCell ref="X51:Z51"/>
    <mergeCell ref="X38:Z38"/>
    <mergeCell ref="W43:Z43"/>
    <mergeCell ref="X44:Y44"/>
    <mergeCell ref="W46:Z46"/>
    <mergeCell ref="X39:Z39"/>
    <mergeCell ref="X40:Z40"/>
    <mergeCell ref="X41:Z41"/>
    <mergeCell ref="X42:Z42"/>
    <mergeCell ref="W45:Z45"/>
    <mergeCell ref="X36:Z36"/>
    <mergeCell ref="W37:Z37"/>
    <mergeCell ref="V32:Z32"/>
    <mergeCell ref="W33:Z33"/>
    <mergeCell ref="W34:Z34"/>
    <mergeCell ref="X35:Z35"/>
    <mergeCell ref="V28:Z28"/>
    <mergeCell ref="W29:Z29"/>
    <mergeCell ref="W30:Z30"/>
    <mergeCell ref="W31:Z31"/>
    <mergeCell ref="W27:Z27"/>
    <mergeCell ref="V21:Z21"/>
    <mergeCell ref="W22:Z22"/>
    <mergeCell ref="W23:Z23"/>
    <mergeCell ref="W24:Z24"/>
    <mergeCell ref="W20:Z20"/>
    <mergeCell ref="X25:Y25"/>
    <mergeCell ref="W26:Z26"/>
    <mergeCell ref="X15:Z15"/>
    <mergeCell ref="X16:Z16"/>
    <mergeCell ref="X17:Z17"/>
    <mergeCell ref="X18:Z18"/>
    <mergeCell ref="X12:Z12"/>
    <mergeCell ref="X13:Z13"/>
    <mergeCell ref="W14:Z14"/>
    <mergeCell ref="C55:G55"/>
    <mergeCell ref="D56:E56"/>
    <mergeCell ref="F56:G56"/>
    <mergeCell ref="D45:G45"/>
    <mergeCell ref="D46:G46"/>
    <mergeCell ref="E44:F44"/>
    <mergeCell ref="W19:Z19"/>
    <mergeCell ref="E51:G51"/>
    <mergeCell ref="D52:G52"/>
    <mergeCell ref="E53:F53"/>
    <mergeCell ref="E54:F54"/>
    <mergeCell ref="C47:G47"/>
    <mergeCell ref="D48:G48"/>
    <mergeCell ref="E50:G50"/>
    <mergeCell ref="E39:G39"/>
    <mergeCell ref="E40:G40"/>
    <mergeCell ref="E41:G41"/>
    <mergeCell ref="E49:G49"/>
    <mergeCell ref="E35:G35"/>
    <mergeCell ref="E36:G36"/>
    <mergeCell ref="D37:G37"/>
    <mergeCell ref="E38:G38"/>
    <mergeCell ref="E42:G42"/>
    <mergeCell ref="D43:G43"/>
    <mergeCell ref="D31:G31"/>
    <mergeCell ref="C32:G32"/>
    <mergeCell ref="D33:G33"/>
    <mergeCell ref="D34:G34"/>
    <mergeCell ref="D27:G27"/>
    <mergeCell ref="C28:G28"/>
    <mergeCell ref="D29:G29"/>
    <mergeCell ref="D30:G30"/>
    <mergeCell ref="D22:G22"/>
    <mergeCell ref="D26:G26"/>
    <mergeCell ref="U4:Z6"/>
    <mergeCell ref="U7:Z7"/>
    <mergeCell ref="T4:T6"/>
    <mergeCell ref="V8:Z8"/>
    <mergeCell ref="W9:Z9"/>
    <mergeCell ref="X10:Z10"/>
    <mergeCell ref="B4:G6"/>
    <mergeCell ref="X11:Z11"/>
    <mergeCell ref="B7:G7"/>
    <mergeCell ref="C8:G8"/>
    <mergeCell ref="D9:G9"/>
    <mergeCell ref="E10:G10"/>
    <mergeCell ref="D58:E58"/>
    <mergeCell ref="F58:G58"/>
    <mergeCell ref="E15:G15"/>
    <mergeCell ref="E16:G16"/>
    <mergeCell ref="E17:G17"/>
    <mergeCell ref="E18:G18"/>
    <mergeCell ref="D24:G24"/>
    <mergeCell ref="E25:F25"/>
    <mergeCell ref="D19:G19"/>
    <mergeCell ref="D61:E61"/>
    <mergeCell ref="F61:G61"/>
    <mergeCell ref="D62:E62"/>
    <mergeCell ref="F62:G62"/>
    <mergeCell ref="D60:E60"/>
    <mergeCell ref="D20:G20"/>
    <mergeCell ref="C21:G21"/>
    <mergeCell ref="F60:G60"/>
    <mergeCell ref="E11:G11"/>
    <mergeCell ref="E12:G12"/>
    <mergeCell ref="E13:G13"/>
    <mergeCell ref="D59:E59"/>
    <mergeCell ref="F59:G59"/>
    <mergeCell ref="D14:G14"/>
    <mergeCell ref="D57:E57"/>
    <mergeCell ref="F57:G57"/>
    <mergeCell ref="D23:G23"/>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2022-07-28T05:30:55Z</dcterms:created>
  <dcterms:modified xsi:type="dcterms:W3CDTF">2022-07-28T05:30:55Z</dcterms:modified>
  <cp:category/>
  <cp:version/>
  <cp:contentType/>
  <cp:contentStatus/>
</cp:coreProperties>
</file>