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defaultThemeVersion="124226"/>
  <xr:revisionPtr revIDLastSave="0" documentId="13_ncr:1_{B2298440-1DE3-4F8B-9900-38F89667D5FF}" xr6:coauthVersionLast="36" xr6:coauthVersionMax="36" xr10:uidLastSave="{00000000-0000-0000-0000-000000000000}"/>
  <bookViews>
    <workbookView xWindow="-12" yWindow="-12" windowWidth="15420" windowHeight="4152" xr2:uid="{00000000-000D-0000-FFFF-FFFF00000000}"/>
  </bookViews>
  <sheets>
    <sheet name="01-1" sheetId="5" r:id="rId1"/>
    <sheet name="01-2" sheetId="2" r:id="rId2"/>
    <sheet name="01-3" sheetId="4" r:id="rId3"/>
  </sheets>
  <definedNames>
    <definedName name="_xlnm.Print_Area" localSheetId="0">'01-1'!$B$2:$K$48</definedName>
    <definedName name="_xlnm.Print_Area" localSheetId="1">'01-2'!$B$2:$K$45</definedName>
    <definedName name="_xlnm.Print_Area" localSheetId="2">'01-3'!$B$2:$K$34</definedName>
  </definedNames>
  <calcPr calcId="191029"/>
</workbook>
</file>

<file path=xl/calcChain.xml><?xml version="1.0" encoding="utf-8"?>
<calcChain xmlns="http://schemas.openxmlformats.org/spreadsheetml/2006/main">
  <c r="G28" i="5" l="1"/>
  <c r="H28" i="5"/>
  <c r="I28" i="5"/>
  <c r="J28" i="5"/>
  <c r="K28" i="5"/>
  <c r="G39" i="2"/>
  <c r="K9" i="4"/>
  <c r="J9" i="4"/>
  <c r="I9" i="4"/>
  <c r="H9" i="4"/>
  <c r="G9" i="4"/>
  <c r="K39" i="2"/>
  <c r="J39" i="2"/>
  <c r="I39" i="2"/>
  <c r="H39" i="2"/>
  <c r="K8" i="5"/>
  <c r="P8" i="5" s="1"/>
  <c r="J8" i="5"/>
  <c r="I8" i="5"/>
  <c r="N8" i="5" s="1"/>
  <c r="H8" i="5"/>
  <c r="G8" i="5"/>
  <c r="K26" i="2"/>
  <c r="K15" i="2"/>
  <c r="J26" i="2"/>
  <c r="J15" i="2" s="1"/>
  <c r="I26" i="2"/>
  <c r="I15" i="2"/>
  <c r="H26" i="2"/>
  <c r="H15" i="2" s="1"/>
  <c r="G26" i="2"/>
  <c r="G15" i="2" s="1"/>
  <c r="G34" i="5"/>
  <c r="G23" i="5"/>
  <c r="G20" i="5" s="1"/>
  <c r="G13" i="5"/>
  <c r="G7" i="5" s="1"/>
  <c r="G37" i="5"/>
  <c r="G43" i="5"/>
  <c r="G7" i="2"/>
  <c r="G11" i="2"/>
  <c r="G6" i="2" s="1"/>
  <c r="H13" i="5"/>
  <c r="H23" i="5"/>
  <c r="H20" i="5" s="1"/>
  <c r="H34" i="5"/>
  <c r="H37" i="5"/>
  <c r="H43" i="5"/>
  <c r="H7" i="2"/>
  <c r="H11" i="2"/>
  <c r="J13" i="5"/>
  <c r="J23" i="5"/>
  <c r="J20" i="5" s="1"/>
  <c r="J34" i="5"/>
  <c r="J37" i="5"/>
  <c r="J43" i="5"/>
  <c r="J7" i="2"/>
  <c r="J6" i="2" s="1"/>
  <c r="J11" i="2"/>
  <c r="K13" i="5"/>
  <c r="K7" i="5" s="1"/>
  <c r="K23" i="5"/>
  <c r="K20" i="5" s="1"/>
  <c r="K34" i="5"/>
  <c r="K37" i="5"/>
  <c r="K43" i="5"/>
  <c r="K7" i="2"/>
  <c r="K11" i="2"/>
  <c r="I13" i="5"/>
  <c r="I7" i="5" s="1"/>
  <c r="I23" i="5"/>
  <c r="I20" i="5" s="1"/>
  <c r="I43" i="5"/>
  <c r="I37" i="5"/>
  <c r="I34" i="5"/>
  <c r="I7" i="2"/>
  <c r="I11" i="2"/>
  <c r="I6" i="2" s="1"/>
  <c r="M8" i="5"/>
  <c r="L8" i="5"/>
  <c r="H6" i="2"/>
  <c r="H7" i="5" l="1"/>
  <c r="G32" i="5"/>
  <c r="K32" i="5"/>
  <c r="I32" i="5"/>
  <c r="I6" i="5" s="1"/>
  <c r="H32" i="5"/>
  <c r="H6" i="5" s="1"/>
  <c r="H33" i="4" s="1"/>
  <c r="J7" i="5"/>
  <c r="O8" i="5"/>
  <c r="K6" i="2"/>
  <c r="K6" i="5" s="1"/>
  <c r="K33" i="4" s="1"/>
  <c r="J32" i="5"/>
  <c r="G6" i="5"/>
  <c r="G33" i="4" s="1"/>
  <c r="J6" i="5" l="1"/>
  <c r="J33" i="4" s="1"/>
</calcChain>
</file>

<file path=xl/sharedStrings.xml><?xml version="1.0" encoding="utf-8"?>
<sst xmlns="http://schemas.openxmlformats.org/spreadsheetml/2006/main" count="365" uniqueCount="344">
  <si>
    <t>凶悪犯</t>
  </si>
  <si>
    <t>殺人</t>
  </si>
  <si>
    <t>殺人罪</t>
  </si>
  <si>
    <t>殺人予備罪</t>
  </si>
  <si>
    <t>自殺関与・同意殺人罪</t>
  </si>
  <si>
    <t>強盗</t>
  </si>
  <si>
    <t>強盗殺人罪</t>
  </si>
  <si>
    <t>強盗傷人罪</t>
  </si>
  <si>
    <t>強盗・準強盗罪</t>
  </si>
  <si>
    <t>放火</t>
  </si>
  <si>
    <t>粗暴犯</t>
  </si>
  <si>
    <t>凶器準備集合</t>
  </si>
  <si>
    <t>暴行</t>
  </si>
  <si>
    <t>傷害</t>
  </si>
  <si>
    <t>傷害罪</t>
  </si>
  <si>
    <t>傷害致死罪</t>
  </si>
  <si>
    <t>脅迫</t>
  </si>
  <si>
    <t>恐喝</t>
  </si>
  <si>
    <t>窃盗犯</t>
  </si>
  <si>
    <t>侵入盗</t>
  </si>
  <si>
    <t>乗り物盗</t>
  </si>
  <si>
    <t>非侵入盗</t>
  </si>
  <si>
    <t>知能犯</t>
  </si>
  <si>
    <t>詐欺</t>
  </si>
  <si>
    <t>横領</t>
  </si>
  <si>
    <t>横領罪</t>
  </si>
  <si>
    <t>業務上横領罪</t>
  </si>
  <si>
    <t>偽造</t>
  </si>
  <si>
    <t>通貨偽造罪</t>
  </si>
  <si>
    <t>文書偽造罪</t>
  </si>
  <si>
    <t>有価証券偽造罪</t>
  </si>
  <si>
    <t>印章偽造罪</t>
  </si>
  <si>
    <t>汚職</t>
  </si>
  <si>
    <t>賄賂罪</t>
  </si>
  <si>
    <t>職権濫用罪</t>
  </si>
  <si>
    <t>背任</t>
  </si>
  <si>
    <t>風俗犯</t>
  </si>
  <si>
    <t>賭博</t>
  </si>
  <si>
    <t>普通賭博罪</t>
  </si>
  <si>
    <t>常習賭博罪</t>
  </si>
  <si>
    <t>賭博開張等罪</t>
  </si>
  <si>
    <t>わいせつ</t>
  </si>
  <si>
    <t>強制わいせつ罪</t>
  </si>
  <si>
    <t>公然わいせつ罪</t>
  </si>
  <si>
    <t>わいせつ物頒布等罪</t>
  </si>
  <si>
    <t>信用毀損・威力業務妨害罪</t>
    <rPh sb="9" eb="12">
      <t>ボウガイザイ</t>
    </rPh>
    <phoneticPr fontId="3"/>
  </si>
  <si>
    <t>激発物破裂・ガス等漏出罪</t>
  </si>
  <si>
    <t>１　罪種・態様別　認知・検挙件数及び検挙人員</t>
    <phoneticPr fontId="3"/>
  </si>
  <si>
    <t>Counterfeiting of seals</t>
  </si>
  <si>
    <t>内乱に関する罪</t>
    <phoneticPr fontId="2"/>
  </si>
  <si>
    <t>外患に関する罪</t>
    <phoneticPr fontId="2"/>
  </si>
  <si>
    <t>国交に関する罪</t>
    <phoneticPr fontId="2"/>
  </si>
  <si>
    <t>公務執行妨害罪</t>
    <phoneticPr fontId="2"/>
  </si>
  <si>
    <t>逃走罪</t>
    <phoneticPr fontId="2"/>
  </si>
  <si>
    <t>犯人蔵匿証拠隠滅罪</t>
    <phoneticPr fontId="2"/>
  </si>
  <si>
    <t>騒乱罪</t>
    <phoneticPr fontId="2"/>
  </si>
  <si>
    <t>失火罪</t>
    <phoneticPr fontId="2"/>
  </si>
  <si>
    <t>出水・水利妨害罪</t>
    <phoneticPr fontId="2"/>
  </si>
  <si>
    <t>往来妨害罪</t>
    <phoneticPr fontId="2"/>
  </si>
  <si>
    <t>鉄道関係</t>
    <phoneticPr fontId="2"/>
  </si>
  <si>
    <t>その他</t>
    <phoneticPr fontId="2"/>
  </si>
  <si>
    <t>住居侵入罪</t>
    <phoneticPr fontId="2"/>
  </si>
  <si>
    <t>秘密侵害罪</t>
    <phoneticPr fontId="2"/>
  </si>
  <si>
    <t>あへん煙吸食所持罪</t>
    <phoneticPr fontId="2"/>
  </si>
  <si>
    <t>飲料水汚染罪</t>
    <phoneticPr fontId="2"/>
  </si>
  <si>
    <t>偽証罪</t>
    <phoneticPr fontId="2"/>
  </si>
  <si>
    <t>虚偽告訴罪</t>
    <phoneticPr fontId="2"/>
  </si>
  <si>
    <t>淫行勧誘・重婚罪</t>
    <phoneticPr fontId="2"/>
  </si>
  <si>
    <t>富くじ罪</t>
    <phoneticPr fontId="2"/>
  </si>
  <si>
    <t>礼拝所不敬罪</t>
    <phoneticPr fontId="2"/>
  </si>
  <si>
    <t>過失傷害罪</t>
    <phoneticPr fontId="2"/>
  </si>
  <si>
    <t>過失致死罪</t>
    <phoneticPr fontId="2"/>
  </si>
  <si>
    <t>不動産侵奪罪</t>
    <phoneticPr fontId="2"/>
  </si>
  <si>
    <t>占有離脱物横領罪</t>
    <phoneticPr fontId="2"/>
  </si>
  <si>
    <t>盗品罪</t>
    <phoneticPr fontId="2"/>
  </si>
  <si>
    <t>文書等毀棄罪</t>
    <phoneticPr fontId="2"/>
  </si>
  <si>
    <t>建造物損壊罪</t>
    <phoneticPr fontId="2"/>
  </si>
  <si>
    <t>境界損壊罪</t>
    <phoneticPr fontId="2"/>
  </si>
  <si>
    <t>器物損壊罪</t>
    <phoneticPr fontId="2"/>
  </si>
  <si>
    <t>決闘罪ニ関スル件</t>
    <phoneticPr fontId="2"/>
  </si>
  <si>
    <t>爆発物取締罰則</t>
    <phoneticPr fontId="2"/>
  </si>
  <si>
    <t>注※２　ここでいう「少年」とは、犯行時年齢及び処理時年齢がともに満14歳～満19歳に当たるものをいう。</t>
    <phoneticPr fontId="2"/>
  </si>
  <si>
    <t>堕胎罪</t>
    <phoneticPr fontId="2"/>
  </si>
  <si>
    <t>遺棄罪</t>
    <phoneticPr fontId="2"/>
  </si>
  <si>
    <t>逮捕監禁罪</t>
    <phoneticPr fontId="2"/>
  </si>
  <si>
    <t>名誉毀損罪</t>
    <phoneticPr fontId="2"/>
  </si>
  <si>
    <t>A-a</t>
    <phoneticPr fontId="3"/>
  </si>
  <si>
    <t>A-a-1</t>
    <phoneticPr fontId="3"/>
  </si>
  <si>
    <t>A-b</t>
    <phoneticPr fontId="3"/>
  </si>
  <si>
    <t>A-b-1</t>
    <phoneticPr fontId="3"/>
  </si>
  <si>
    <t>A-b-2</t>
    <phoneticPr fontId="3"/>
  </si>
  <si>
    <t>A-b-3</t>
    <phoneticPr fontId="3"/>
  </si>
  <si>
    <t>A-b-4</t>
    <phoneticPr fontId="3"/>
  </si>
  <si>
    <t>A-c</t>
    <phoneticPr fontId="3"/>
  </si>
  <si>
    <t>A-d</t>
    <phoneticPr fontId="3"/>
  </si>
  <si>
    <t>B-a</t>
    <phoneticPr fontId="3"/>
  </si>
  <si>
    <t>B-b</t>
    <phoneticPr fontId="3"/>
  </si>
  <si>
    <t>B-c</t>
    <phoneticPr fontId="3"/>
  </si>
  <si>
    <t>B-c-1</t>
    <phoneticPr fontId="3"/>
  </si>
  <si>
    <t>B-c-2</t>
    <phoneticPr fontId="3"/>
  </si>
  <si>
    <t>B-d</t>
    <phoneticPr fontId="3"/>
  </si>
  <si>
    <t>B-e</t>
    <phoneticPr fontId="3"/>
  </si>
  <si>
    <t>C-a</t>
    <phoneticPr fontId="3"/>
  </si>
  <si>
    <t>C-b</t>
    <phoneticPr fontId="3"/>
  </si>
  <si>
    <t>C-c</t>
    <phoneticPr fontId="3"/>
  </si>
  <si>
    <t>D-a</t>
    <phoneticPr fontId="3"/>
  </si>
  <si>
    <t>D-b</t>
    <phoneticPr fontId="3"/>
  </si>
  <si>
    <t>D-b-1</t>
    <phoneticPr fontId="3"/>
  </si>
  <si>
    <t>D-b-2</t>
    <phoneticPr fontId="3"/>
  </si>
  <si>
    <t>D-c</t>
    <phoneticPr fontId="3"/>
  </si>
  <si>
    <t>D-c-1</t>
    <phoneticPr fontId="3"/>
  </si>
  <si>
    <t>D-c-2</t>
    <phoneticPr fontId="3"/>
  </si>
  <si>
    <t>D-d</t>
    <phoneticPr fontId="3"/>
  </si>
  <si>
    <t>D-d-1</t>
    <phoneticPr fontId="3"/>
  </si>
  <si>
    <t>D-d-2</t>
    <phoneticPr fontId="3"/>
  </si>
  <si>
    <t>E-a</t>
    <phoneticPr fontId="3"/>
  </si>
  <si>
    <t>E-a-1</t>
    <phoneticPr fontId="3"/>
  </si>
  <si>
    <t>E-a-2</t>
    <phoneticPr fontId="3"/>
  </si>
  <si>
    <t>E-a-3</t>
    <phoneticPr fontId="3"/>
  </si>
  <si>
    <t>E-b</t>
    <phoneticPr fontId="3"/>
  </si>
  <si>
    <t>E-b-1</t>
    <phoneticPr fontId="3"/>
  </si>
  <si>
    <t>E-b-2</t>
    <phoneticPr fontId="3"/>
  </si>
  <si>
    <t>E-b-3</t>
    <phoneticPr fontId="3"/>
  </si>
  <si>
    <t>うち) ※2)
少年
Juvenile arrestees included</t>
    <rPh sb="8" eb="10">
      <t>ショウネン</t>
    </rPh>
    <phoneticPr fontId="3"/>
  </si>
  <si>
    <t>検挙人員
Total arrestees</t>
    <phoneticPr fontId="2"/>
  </si>
  <si>
    <t>検挙件数
Total cases
Cleared up</t>
    <phoneticPr fontId="2"/>
  </si>
  <si>
    <t>総数
Total
numbers</t>
    <rPh sb="0" eb="2">
      <t>ソウスウ</t>
    </rPh>
    <phoneticPr fontId="2"/>
  </si>
  <si>
    <t>認知件数
Total cases
known to 
the police</t>
    <phoneticPr fontId="2"/>
  </si>
  <si>
    <t>うち) ※1)
解決件数
Total cases unfounded or "unpuni-shable"</t>
    <phoneticPr fontId="2"/>
  </si>
  <si>
    <t>Unlawful assembly with dangerous weapons</t>
    <phoneticPr fontId="2"/>
  </si>
  <si>
    <t>Theft through breaking and entering</t>
    <phoneticPr fontId="2"/>
  </si>
  <si>
    <t>Vehicle theft (including auto cycles &amp; bicycles)</t>
    <phoneticPr fontId="2"/>
  </si>
  <si>
    <t>Total cases of homicide</t>
    <phoneticPr fontId="2"/>
  </si>
  <si>
    <t>Murder</t>
    <phoneticPr fontId="2"/>
  </si>
  <si>
    <t>Preparation for homicide</t>
    <phoneticPr fontId="2"/>
  </si>
  <si>
    <t>Participation in suicide</t>
    <phoneticPr fontId="2"/>
  </si>
  <si>
    <t>Total cases of robbery</t>
    <phoneticPr fontId="2"/>
  </si>
  <si>
    <t>Death through robbery</t>
    <phoneticPr fontId="2"/>
  </si>
  <si>
    <t>Injury through robbery</t>
    <phoneticPr fontId="2"/>
  </si>
  <si>
    <t>Robbery &amp; Quasi-robbery</t>
    <phoneticPr fontId="2"/>
  </si>
  <si>
    <t>Arson</t>
    <phoneticPr fontId="2"/>
  </si>
  <si>
    <t>Violence</t>
    <phoneticPr fontId="2"/>
  </si>
  <si>
    <t>Total cases of bodily injury</t>
    <phoneticPr fontId="2"/>
  </si>
  <si>
    <t>Crimes of bodily injury</t>
    <phoneticPr fontId="2"/>
  </si>
  <si>
    <t>Death through bodily injury</t>
    <phoneticPr fontId="2"/>
  </si>
  <si>
    <t>Intimidation</t>
    <phoneticPr fontId="2"/>
  </si>
  <si>
    <t>Extortion</t>
    <phoneticPr fontId="2"/>
  </si>
  <si>
    <t>Larceny offenses</t>
    <phoneticPr fontId="2"/>
  </si>
  <si>
    <t>Theft through non-breaking and non-entering</t>
    <phoneticPr fontId="2"/>
  </si>
  <si>
    <t>Fraud</t>
    <phoneticPr fontId="2"/>
  </si>
  <si>
    <t>Embezzlement</t>
    <phoneticPr fontId="2"/>
  </si>
  <si>
    <t>Total cases of counterfeiting</t>
    <phoneticPr fontId="2"/>
  </si>
  <si>
    <t>Counterfeiting of currency</t>
    <phoneticPr fontId="2"/>
  </si>
  <si>
    <t>Documentary forgery</t>
    <phoneticPr fontId="2"/>
  </si>
  <si>
    <t>Counterfeiting of securities</t>
    <phoneticPr fontId="2"/>
  </si>
  <si>
    <t>Total cases of official corruption</t>
    <phoneticPr fontId="2"/>
  </si>
  <si>
    <t>Abuse of authority</t>
    <phoneticPr fontId="2"/>
  </si>
  <si>
    <t>Breach of trust</t>
    <phoneticPr fontId="2"/>
  </si>
  <si>
    <t>Total cases of gambling</t>
    <phoneticPr fontId="2"/>
  </si>
  <si>
    <t>Common gambling</t>
    <phoneticPr fontId="2"/>
  </si>
  <si>
    <t>Habitual gambling</t>
    <phoneticPr fontId="2"/>
  </si>
  <si>
    <t>Opening of a gambling place,etc.</t>
    <phoneticPr fontId="2"/>
  </si>
  <si>
    <t>Total cases of indecency</t>
    <phoneticPr fontId="2"/>
  </si>
  <si>
    <t>Indecency through compulsion</t>
    <phoneticPr fontId="2"/>
  </si>
  <si>
    <t>Offences of commiting indecency in public</t>
    <phoneticPr fontId="2"/>
  </si>
  <si>
    <t>注※１）</t>
    <rPh sb="0" eb="1">
      <t>チュウ</t>
    </rPh>
    <phoneticPr fontId="2"/>
  </si>
  <si>
    <t>Offenses concerning insurrection</t>
    <phoneticPr fontId="2"/>
  </si>
  <si>
    <t>Offensee of riot</t>
    <phoneticPr fontId="2"/>
  </si>
  <si>
    <t>Offenses of negligent burning</t>
    <phoneticPr fontId="2"/>
  </si>
  <si>
    <t>Offense for obstructing traffic</t>
    <phoneticPr fontId="2"/>
  </si>
  <si>
    <t>Others</t>
    <phoneticPr fontId="2"/>
  </si>
  <si>
    <t>Intrusion upon habitation</t>
    <phoneticPr fontId="2"/>
  </si>
  <si>
    <t>Secrecy violation</t>
    <phoneticPr fontId="2"/>
  </si>
  <si>
    <t>Pollution of drinking water</t>
    <phoneticPr fontId="2"/>
  </si>
  <si>
    <t>Perjury</t>
    <phoneticPr fontId="2"/>
  </si>
  <si>
    <t>False accusation</t>
    <phoneticPr fontId="2"/>
  </si>
  <si>
    <t xml:space="preserve">Offenses concerning lottery </t>
    <phoneticPr fontId="2"/>
  </si>
  <si>
    <t>Bodily injury through negligence</t>
    <phoneticPr fontId="2"/>
  </si>
  <si>
    <t>Death through negligence</t>
    <phoneticPr fontId="2"/>
  </si>
  <si>
    <t xml:space="preserve">           </t>
    <phoneticPr fontId="2"/>
  </si>
  <si>
    <t>Offenses concerning foreign aggression</t>
    <phoneticPr fontId="2"/>
  </si>
  <si>
    <t>Offenses concerning foreign relations</t>
    <phoneticPr fontId="2"/>
  </si>
  <si>
    <t>Obstruction of the execution of official duties</t>
    <phoneticPr fontId="2"/>
  </si>
  <si>
    <t>Offenses conerning improper evasion of execution</t>
    <phoneticPr fontId="2"/>
  </si>
  <si>
    <t>Offenses of harboring criminals &amp; suppressing evidence</t>
    <phoneticPr fontId="2"/>
  </si>
  <si>
    <t>Destruction by explosives &amp; leakage of gas, etc.</t>
    <phoneticPr fontId="2"/>
  </si>
  <si>
    <t xml:space="preserve">Offense concerning damage to structures by inundation &amp; obstructing water utilization </t>
    <phoneticPr fontId="2"/>
  </si>
  <si>
    <t>Railroad transportation including rail-tracks(Vehicles excluded)</t>
    <phoneticPr fontId="2"/>
  </si>
  <si>
    <t>Possession of smoking opium and opium smoking implement</t>
    <phoneticPr fontId="2"/>
  </si>
  <si>
    <t>Inducing illicit intercourses and bigamy</t>
    <phoneticPr fontId="2"/>
  </si>
  <si>
    <t xml:space="preserve"> </t>
    <phoneticPr fontId="2"/>
  </si>
  <si>
    <t>Embezzlement in the conduct of business</t>
    <phoneticPr fontId="2"/>
  </si>
  <si>
    <t>A-a-3</t>
    <phoneticPr fontId="3"/>
  </si>
  <si>
    <t>A-a-4</t>
    <phoneticPr fontId="3"/>
  </si>
  <si>
    <t>A-a-2</t>
    <phoneticPr fontId="2"/>
  </si>
  <si>
    <t>嬰児殺</t>
    <rPh sb="0" eb="2">
      <t>エイジ</t>
    </rPh>
    <rPh sb="2" eb="3">
      <t>サツ</t>
    </rPh>
    <phoneticPr fontId="2"/>
  </si>
  <si>
    <t>Infanticide</t>
    <phoneticPr fontId="2"/>
  </si>
  <si>
    <t>D-c-4</t>
    <phoneticPr fontId="3"/>
  </si>
  <si>
    <t>D-c-5</t>
    <phoneticPr fontId="3"/>
  </si>
  <si>
    <t>D-c-3</t>
    <phoneticPr fontId="2"/>
  </si>
  <si>
    <t>支払用カード偽造</t>
    <rPh sb="0" eb="2">
      <t>シハラ</t>
    </rPh>
    <rPh sb="2" eb="3">
      <t>ヨウ</t>
    </rPh>
    <rPh sb="6" eb="8">
      <t>ギゾウ</t>
    </rPh>
    <phoneticPr fontId="2"/>
  </si>
  <si>
    <t>あっせん利得処罰法</t>
    <rPh sb="4" eb="6">
      <t>リトク</t>
    </rPh>
    <rPh sb="6" eb="8">
      <t>ショバツ</t>
    </rPh>
    <rPh sb="8" eb="9">
      <t>ホウ</t>
    </rPh>
    <phoneticPr fontId="2"/>
  </si>
  <si>
    <t>その他の刑法犯</t>
    <rPh sb="4" eb="7">
      <t>ケイホウハン</t>
    </rPh>
    <phoneticPr fontId="2"/>
  </si>
  <si>
    <t>F-21</t>
    <phoneticPr fontId="2"/>
  </si>
  <si>
    <t>F-22</t>
    <phoneticPr fontId="2"/>
  </si>
  <si>
    <t>F-23</t>
    <phoneticPr fontId="2"/>
  </si>
  <si>
    <t>F-24</t>
    <phoneticPr fontId="2"/>
  </si>
  <si>
    <t>F-1</t>
  </si>
  <si>
    <t>F</t>
  </si>
  <si>
    <t>F-2</t>
  </si>
  <si>
    <t>F-3</t>
  </si>
  <si>
    <t>F-4</t>
  </si>
  <si>
    <t>F-5</t>
  </si>
  <si>
    <t>F-6</t>
  </si>
  <si>
    <t>F-7</t>
  </si>
  <si>
    <t>F-8</t>
  </si>
  <si>
    <t>F-9</t>
  </si>
  <si>
    <t>F-10</t>
  </si>
  <si>
    <t>F-11</t>
  </si>
  <si>
    <t>F-11-1</t>
  </si>
  <si>
    <t>F-11-2</t>
  </si>
  <si>
    <t>F-12</t>
  </si>
  <si>
    <t>F-13</t>
  </si>
  <si>
    <t>F-14</t>
  </si>
  <si>
    <t>F-15</t>
  </si>
  <si>
    <t>F-16</t>
  </si>
  <si>
    <t>F-17</t>
  </si>
  <si>
    <t>F-18</t>
  </si>
  <si>
    <t>F-19</t>
  </si>
  <si>
    <t>F-20</t>
  </si>
  <si>
    <t>F-25</t>
  </si>
  <si>
    <t>Abortion</t>
    <phoneticPr fontId="2"/>
  </si>
  <si>
    <t>Abandonment</t>
    <phoneticPr fontId="2"/>
  </si>
  <si>
    <t>kidnapping by force or enticement</t>
    <phoneticPr fontId="2"/>
  </si>
  <si>
    <t>Defamation</t>
    <phoneticPr fontId="2"/>
  </si>
  <si>
    <t>Embezzlement of lost articles</t>
    <phoneticPr fontId="2"/>
  </si>
  <si>
    <t>Destroying public documents</t>
    <phoneticPr fontId="2"/>
  </si>
  <si>
    <t>Damaging structures</t>
    <phoneticPr fontId="2"/>
  </si>
  <si>
    <t>Destroying things in general</t>
    <phoneticPr fontId="2"/>
  </si>
  <si>
    <t>Offenses concerning arrest &amp; imprisonment</t>
    <phoneticPr fontId="2"/>
  </si>
  <si>
    <t>Offenses of damage to credit &amp; obstruction of business</t>
    <phoneticPr fontId="2"/>
  </si>
  <si>
    <t>Wrongfully taking possession of immovable property</t>
    <phoneticPr fontId="2"/>
  </si>
  <si>
    <t>Offenses concerning property obtained through crime</t>
    <phoneticPr fontId="2"/>
  </si>
  <si>
    <t xml:space="preserve">Damaging, destroying or transferring "mete's and bounds" </t>
    <phoneticPr fontId="2"/>
  </si>
  <si>
    <t>暴力行為等処罰ニ関スル法律（第２条・第３条）</t>
    <phoneticPr fontId="2"/>
  </si>
  <si>
    <t>Offenses violating "Law Concerning Punishment of Physical Violences and Others"(Articles 2 and 3)</t>
    <phoneticPr fontId="2"/>
  </si>
  <si>
    <t>Offenses violating "Law Relating to Duel"</t>
    <phoneticPr fontId="2"/>
  </si>
  <si>
    <t>Offenses violating "Explosives Control Law"</t>
    <phoneticPr fontId="2"/>
  </si>
  <si>
    <t>火炎びんの使用等の処罰に関する法律</t>
    <phoneticPr fontId="2"/>
  </si>
  <si>
    <t>航空の危険を生じさせる行為等の処罰に関する法律</t>
    <phoneticPr fontId="2"/>
  </si>
  <si>
    <t>人質による強要行為等の処罰に関する法律</t>
    <phoneticPr fontId="2"/>
  </si>
  <si>
    <t>流通食品への毒物の混入等の防止等に関する特別措置法</t>
    <phoneticPr fontId="2"/>
  </si>
  <si>
    <t>Special Law regarding the prevention of poisonous substance from contaminating food in circulation</t>
    <phoneticPr fontId="2"/>
  </si>
  <si>
    <t>サリン等による人身被害の防止に関する法律</t>
    <phoneticPr fontId="3"/>
  </si>
  <si>
    <t>うち）交通業過</t>
    <rPh sb="3" eb="5">
      <t>コウツウ</t>
    </rPh>
    <rPh sb="5" eb="6">
      <t>ギョウ</t>
    </rPh>
    <rPh sb="6" eb="7">
      <t>カ</t>
    </rPh>
    <phoneticPr fontId="2"/>
  </si>
  <si>
    <t>組織的な犯罪の処罰及び犯罪収益の規制に関する法律</t>
    <rPh sb="0" eb="3">
      <t>ソシキテキ</t>
    </rPh>
    <rPh sb="4" eb="6">
      <t>ハンザイ</t>
    </rPh>
    <rPh sb="7" eb="9">
      <t>ショバツ</t>
    </rPh>
    <rPh sb="9" eb="10">
      <t>オヨ</t>
    </rPh>
    <rPh sb="11" eb="13">
      <t>ハンザイ</t>
    </rPh>
    <phoneticPr fontId="2"/>
  </si>
  <si>
    <t>Law for punishment of organized crimes, control of crime proceeds and other matters</t>
    <phoneticPr fontId="2"/>
  </si>
  <si>
    <t>航空機の強取等の処罰に関する法律</t>
    <phoneticPr fontId="2"/>
  </si>
  <si>
    <t>刑法犯総数
（交通業過を含む）</t>
    <rPh sb="3" eb="4">
      <t>ソウ</t>
    </rPh>
    <rPh sb="7" eb="9">
      <t>コウツウ</t>
    </rPh>
    <rPh sb="9" eb="10">
      <t>ギョウ</t>
    </rPh>
    <rPh sb="10" eb="11">
      <t>カ</t>
    </rPh>
    <rPh sb="12" eb="13">
      <t>フク</t>
    </rPh>
    <phoneticPr fontId="2"/>
  </si>
  <si>
    <t>罪                    種
Types of crimes</t>
    <rPh sb="0" eb="1">
      <t>ザイ</t>
    </rPh>
    <rPh sb="21" eb="22">
      <t>シュ</t>
    </rPh>
    <phoneticPr fontId="2"/>
  </si>
  <si>
    <t>刑法犯総数（交通業過を除く）</t>
    <phoneticPr fontId="2"/>
  </si>
  <si>
    <t>A</t>
    <phoneticPr fontId="3"/>
  </si>
  <si>
    <t>Felonious offenses</t>
    <phoneticPr fontId="2"/>
  </si>
  <si>
    <t>B</t>
    <phoneticPr fontId="3"/>
  </si>
  <si>
    <t>Violent offenses</t>
    <phoneticPr fontId="2"/>
  </si>
  <si>
    <t>C</t>
    <phoneticPr fontId="3"/>
  </si>
  <si>
    <t>D</t>
    <phoneticPr fontId="3"/>
  </si>
  <si>
    <t>Intellectual offenses</t>
    <phoneticPr fontId="2"/>
  </si>
  <si>
    <t>E</t>
    <phoneticPr fontId="3"/>
  </si>
  <si>
    <t>Moral offenses</t>
    <phoneticPr fontId="2"/>
  </si>
  <si>
    <t>Other offenses</t>
    <phoneticPr fontId="2"/>
  </si>
  <si>
    <t>･･･</t>
    <phoneticPr fontId="2"/>
  </si>
  <si>
    <t>The law prohibiting mediation
remuneration</t>
    <phoneticPr fontId="2"/>
  </si>
  <si>
    <t>Crimes related to paying card with
electromagnetic record</t>
    <phoneticPr fontId="2"/>
  </si>
  <si>
    <t>D-e</t>
    <phoneticPr fontId="2"/>
  </si>
  <si>
    <t>D-f</t>
    <phoneticPr fontId="3"/>
  </si>
  <si>
    <t>Law concerning punishment of unlawful seizure of an aircraft</t>
    <phoneticPr fontId="2"/>
  </si>
  <si>
    <t>Law concerning punishment of use and others of Molotov cocktails.(fire bomb)</t>
    <phoneticPr fontId="2"/>
  </si>
  <si>
    <t>Law concerning punishment of the acts to cause aviational danger.</t>
    <phoneticPr fontId="2"/>
  </si>
  <si>
    <t>Law concerning punishment of compulsion. And other related acts committed by those having taken hostages</t>
    <phoneticPr fontId="2"/>
  </si>
  <si>
    <t>Law related to the prevention of bodily harm caused by sarin and similar substances</t>
    <phoneticPr fontId="2"/>
  </si>
  <si>
    <t>Total number of criminal cases (including "Deaths or injuries through negligence in the conduct of one's occupation in traffic accidents")
Deaths or injuries through negligence in the conduct of one's occupation in traffic accidents</t>
    <phoneticPr fontId="2"/>
  </si>
  <si>
    <t>Law concerning punishment of provision, etc. of funds for criminal acts for purposes of threatening the public, etc</t>
    <phoneticPr fontId="2"/>
  </si>
  <si>
    <t>F-26</t>
    <phoneticPr fontId="2"/>
  </si>
  <si>
    <t>F-27</t>
    <phoneticPr fontId="2"/>
  </si>
  <si>
    <t>F-28</t>
    <phoneticPr fontId="2"/>
  </si>
  <si>
    <t>F-29</t>
    <phoneticPr fontId="2"/>
  </si>
  <si>
    <t>F-30</t>
    <phoneticPr fontId="2"/>
  </si>
  <si>
    <t>F-31</t>
    <phoneticPr fontId="2"/>
  </si>
  <si>
    <t>F-32</t>
    <phoneticPr fontId="2"/>
  </si>
  <si>
    <t>F-33</t>
    <phoneticPr fontId="2"/>
  </si>
  <si>
    <t>F-34</t>
    <phoneticPr fontId="2"/>
  </si>
  <si>
    <t>F-35</t>
    <phoneticPr fontId="2"/>
  </si>
  <si>
    <t>F-36</t>
    <phoneticPr fontId="2"/>
  </si>
  <si>
    <t>F-37</t>
    <phoneticPr fontId="2"/>
  </si>
  <si>
    <t>F-38</t>
    <phoneticPr fontId="2"/>
  </si>
  <si>
    <t>F-41</t>
    <phoneticPr fontId="2"/>
  </si>
  <si>
    <t>F-42</t>
    <phoneticPr fontId="2"/>
  </si>
  <si>
    <t>F-43</t>
    <phoneticPr fontId="2"/>
  </si>
  <si>
    <t>F-44</t>
    <phoneticPr fontId="2"/>
  </si>
  <si>
    <t>F-45</t>
    <phoneticPr fontId="2"/>
  </si>
  <si>
    <t>F-46</t>
    <phoneticPr fontId="2"/>
  </si>
  <si>
    <t>F-47</t>
    <phoneticPr fontId="2"/>
  </si>
  <si>
    <t>F-48</t>
    <phoneticPr fontId="2"/>
  </si>
  <si>
    <t>Death or bodily injury through negligence in the conduct of one's occupation(excluding traffic acccidents)</t>
    <phoneticPr fontId="2"/>
  </si>
  <si>
    <t>Total number of criminal cases (excluding "Deaths or injuries through negligence in the conduct of one's occupation in traffic accidents")</t>
    <phoneticPr fontId="2"/>
  </si>
  <si>
    <t>Acceptance cases of a bribe</t>
    <phoneticPr fontId="2"/>
  </si>
  <si>
    <t xml:space="preserve">  ※２  Remark:「Juvenile」,used here, is a youth whose age at the time of both his (or her) commission of a crime and
        subsequent police action was over 14 years old, but not older than 19 years.</t>
    <phoneticPr fontId="2"/>
  </si>
  <si>
    <t>略取誘拐・人身売買罪</t>
    <rPh sb="5" eb="7">
      <t>ジンシン</t>
    </rPh>
    <rPh sb="7" eb="9">
      <t>バイバイ</t>
    </rPh>
    <phoneticPr fontId="2"/>
  </si>
  <si>
    <t>１　罪種・態様別　認知・検挙件数及び検挙人員（つづき）</t>
    <phoneticPr fontId="3"/>
  </si>
  <si>
    <t>Total number cases known to the police, total cases cleared up and total arrestees (classified by types of crimes)</t>
    <phoneticPr fontId="2"/>
  </si>
  <si>
    <t>総括－１</t>
    <rPh sb="0" eb="2">
      <t>ソウカツ</t>
    </rPh>
    <phoneticPr fontId="2"/>
  </si>
  <si>
    <t>総括－２</t>
    <rPh sb="0" eb="2">
      <t>ソウカツ</t>
    </rPh>
    <phoneticPr fontId="2"/>
  </si>
  <si>
    <t>総括－３</t>
    <rPh sb="0" eb="2">
      <t>ソウカツ</t>
    </rPh>
    <phoneticPr fontId="2"/>
  </si>
  <si>
    <t>Unsafe driving resulting in death or
injury(excluding traffic acccidents)</t>
    <phoneticPr fontId="2"/>
  </si>
  <si>
    <t>危険運転致死傷罪
(交通業過を除く）</t>
    <rPh sb="0" eb="2">
      <t>キケン</t>
    </rPh>
    <rPh sb="2" eb="4">
      <t>ウンテン</t>
    </rPh>
    <rPh sb="4" eb="8">
      <t>チシショウザイ</t>
    </rPh>
    <rPh sb="15" eb="16">
      <t>ノゾ</t>
    </rPh>
    <phoneticPr fontId="2"/>
  </si>
  <si>
    <t>業務上等過失致死傷罪
(交通業過を除く）</t>
    <rPh sb="17" eb="18">
      <t>ノゾ</t>
    </rPh>
    <phoneticPr fontId="3"/>
  </si>
  <si>
    <t>確認用</t>
    <rPh sb="0" eb="2">
      <t>カクニン</t>
    </rPh>
    <rPh sb="2" eb="3">
      <t>ヨウ</t>
    </rPh>
    <phoneticPr fontId="2"/>
  </si>
  <si>
    <t>F-39</t>
  </si>
  <si>
    <t>F-40</t>
  </si>
  <si>
    <t>F-49</t>
    <phoneticPr fontId="2"/>
  </si>
  <si>
    <t>不正指令電磁的記録罪</t>
    <rPh sb="0" eb="2">
      <t>フセイ</t>
    </rPh>
    <rPh sb="2" eb="4">
      <t>シレイ</t>
    </rPh>
    <rPh sb="4" eb="7">
      <t>デンジテキ</t>
    </rPh>
    <rPh sb="7" eb="9">
      <t>キロク</t>
    </rPh>
    <rPh sb="9" eb="10">
      <t>ザイ</t>
    </rPh>
    <phoneticPr fontId="2"/>
  </si>
  <si>
    <t>･･･</t>
  </si>
  <si>
    <t>Illegal creation of unauthorized commands for electromagnetic records</t>
    <phoneticPr fontId="2"/>
  </si>
  <si>
    <t>F-20-1</t>
    <phoneticPr fontId="2"/>
  </si>
  <si>
    <t>F-20-2</t>
    <phoneticPr fontId="2"/>
  </si>
  <si>
    <t>死体遺棄等</t>
    <rPh sb="0" eb="2">
      <t>シタイ</t>
    </rPh>
    <rPh sb="2" eb="4">
      <t>イキ</t>
    </rPh>
    <rPh sb="4" eb="5">
      <t>ナド</t>
    </rPh>
    <phoneticPr fontId="2"/>
  </si>
  <si>
    <t>その他</t>
    <rPh sb="2" eb="3">
      <t>タ</t>
    </rPh>
    <phoneticPr fontId="2"/>
  </si>
  <si>
    <t>F-26-1</t>
    <phoneticPr fontId="2"/>
  </si>
  <si>
    <t>F-26-2</t>
    <phoneticPr fontId="2"/>
  </si>
  <si>
    <t>Abandonment by a Person Responsible for Protection</t>
    <phoneticPr fontId="2"/>
  </si>
  <si>
    <t>Abandonment of Corpses</t>
    <phoneticPr fontId="2"/>
  </si>
  <si>
    <t>遺棄</t>
    <phoneticPr fontId="2"/>
  </si>
  <si>
    <t>保護責任者遺棄</t>
    <rPh sb="0" eb="2">
      <t>ホゴ</t>
    </rPh>
    <rPh sb="2" eb="5">
      <t>セキニンシャ</t>
    </rPh>
    <rPh sb="5" eb="7">
      <t>イキ</t>
    </rPh>
    <phoneticPr fontId="2"/>
  </si>
  <si>
    <t>Total cases of embezzlement</t>
    <phoneticPr fontId="2"/>
  </si>
  <si>
    <t>Total cases of abandonment</t>
    <phoneticPr fontId="2"/>
  </si>
  <si>
    <t>Crimes related to places of worship and graves</t>
  </si>
  <si>
    <t xml:space="preserve"> Remark: Cases unfounded or unpunishable,under our "statistical" definition, means those cases which were confirmed as such after police investigation. Typically speaking, like non-existence of a criminal fact, or acts by insane persons, or minors who are 13 years of age or below,and so forth.</t>
    <phoneticPr fontId="2"/>
  </si>
  <si>
    <t>公衆等脅迫目的の犯罪行為のための資金等の提供等の処罰に関する法律</t>
    <rPh sb="0" eb="2">
      <t>コウシュウ</t>
    </rPh>
    <rPh sb="2" eb="3">
      <t>トウ</t>
    </rPh>
    <rPh sb="3" eb="5">
      <t>キョウハク</t>
    </rPh>
    <rPh sb="5" eb="7">
      <t>モクテキ</t>
    </rPh>
    <rPh sb="8" eb="10">
      <t>ハンザイ</t>
    </rPh>
    <rPh sb="10" eb="12">
      <t>コウイ</t>
    </rPh>
    <rPh sb="16" eb="18">
      <t>シキン</t>
    </rPh>
    <rPh sb="18" eb="19">
      <t>ナド</t>
    </rPh>
    <rPh sb="20" eb="22">
      <t>テイキョウ</t>
    </rPh>
    <rPh sb="22" eb="23">
      <t>トウ</t>
    </rPh>
    <rPh sb="24" eb="26">
      <t>ショバツ</t>
    </rPh>
    <rPh sb="27" eb="28">
      <t>カン</t>
    </rPh>
    <rPh sb="30" eb="32">
      <t>ホウリツ</t>
    </rPh>
    <phoneticPr fontId="2"/>
  </si>
  <si>
    <t>Offences of distribution of obscene literature,etc.</t>
    <phoneticPr fontId="2"/>
  </si>
  <si>
    <t>強盗・強制性交等</t>
    <rPh sb="3" eb="5">
      <t>キョウセイ</t>
    </rPh>
    <rPh sb="5" eb="7">
      <t>セイコウ</t>
    </rPh>
    <rPh sb="7" eb="8">
      <t>ナド</t>
    </rPh>
    <phoneticPr fontId="2"/>
  </si>
  <si>
    <t>強制性交等</t>
    <rPh sb="0" eb="2">
      <t>キョウセイ</t>
    </rPh>
    <rPh sb="2" eb="4">
      <t>セイコウ</t>
    </rPh>
    <rPh sb="4" eb="5">
      <t>ナド</t>
    </rPh>
    <phoneticPr fontId="2"/>
  </si>
  <si>
    <t>Forcible Sexual Intercourse</t>
    <phoneticPr fontId="2"/>
  </si>
  <si>
    <t>Robbery &amp; Forcible Sexual Intercourse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</si>
</sst>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28" x14ac:knownFonts="1">
    <font>
      <sz val="8"/>
      <name val="ＭＳ 明朝"/>
      <family val="1"/>
      <charset val="128"/>
    </font>
    <font>
      <sz val="10"/>
      <name val="ＭＳ ゴシック"/>
      <family val="3"/>
      <charset val="128"/>
    </font>
    <font>
      <sz val="6"/>
      <name val="ＭＳ ゴシック"/>
      <family val="3"/>
      <charset val="128"/>
    </font>
    <font>
      <sz val="7"/>
      <name val="Terminal"/>
      <family val="3"/>
      <charset val="255"/>
    </font>
    <font>
      <sz val="8"/>
      <name val="ＭＳ Ｐ明朝"/>
      <family val="1"/>
      <charset val="128"/>
    </font>
    <font>
      <sz val="12"/>
      <name val="ＭＳ 明朝"/>
      <family val="1"/>
      <charset val="128"/>
    </font>
    <font>
      <sz val="8"/>
      <name val="ＭＳ ゴシック"/>
      <family val="3"/>
      <charset val="128"/>
    </font>
    <font>
      <sz val="11"/>
      <name val="ＭＳ Ｐゴシック"/>
      <family val="3"/>
      <charset val="128"/>
    </font>
    <font>
      <sz val="8"/>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8"/>
      <color rgb="FF0000FF"/>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u/>
      <sz val="8"/>
      <color rgb="FF800080"/>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9">
    <border>
      <left/>
      <right/>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30">
    <xf numFmtId="0" fontId="0" fillId="0" borderId="0" applyNumberFormat="0" applyFill="0" applyBorder="0" applyAlignment="0" applyProtection="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26" borderId="20" applyNumberFormat="0" applyAlignment="0" applyProtection="0">
      <alignment vertical="center"/>
    </xf>
    <xf numFmtId="0" fontId="12" fillId="26" borderId="20" applyNumberFormat="0" applyAlignment="0" applyProtection="0">
      <alignment vertical="center"/>
    </xf>
    <xf numFmtId="0" fontId="12" fillId="26" borderId="20" applyNumberFormat="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9" fillId="28" borderId="21" applyNumberFormat="0" applyFont="0" applyAlignment="0" applyProtection="0">
      <alignment vertical="center"/>
    </xf>
    <xf numFmtId="0" fontId="9" fillId="28" borderId="21" applyNumberFormat="0" applyFont="0" applyAlignment="0" applyProtection="0">
      <alignment vertical="center"/>
    </xf>
    <xf numFmtId="0" fontId="9" fillId="28" borderId="21" applyNumberFormat="0" applyFont="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5" fillId="0" borderId="22" applyNumberFormat="0" applyFill="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7" fillId="30" borderId="23" applyNumberFormat="0" applyAlignment="0" applyProtection="0">
      <alignment vertical="center"/>
    </xf>
    <xf numFmtId="0" fontId="17" fillId="30" borderId="23" applyNumberFormat="0" applyAlignment="0" applyProtection="0">
      <alignment vertical="center"/>
    </xf>
    <xf numFmtId="0" fontId="17" fillId="30" borderId="23"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19" fillId="0" borderId="24" applyNumberFormat="0" applyFill="0" applyAlignment="0" applyProtection="0">
      <alignment vertical="center"/>
    </xf>
    <xf numFmtId="0" fontId="20" fillId="0" borderId="25" applyNumberFormat="0" applyFill="0" applyAlignment="0" applyProtection="0">
      <alignment vertical="center"/>
    </xf>
    <xf numFmtId="0" fontId="20" fillId="0" borderId="25" applyNumberFormat="0" applyFill="0" applyAlignment="0" applyProtection="0">
      <alignment vertical="center"/>
    </xf>
    <xf numFmtId="0" fontId="20" fillId="0" borderId="25"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27" applyNumberFormat="0" applyFill="0" applyAlignment="0" applyProtection="0">
      <alignment vertical="center"/>
    </xf>
    <xf numFmtId="0" fontId="22" fillId="0" borderId="27" applyNumberFormat="0" applyFill="0" applyAlignment="0" applyProtection="0">
      <alignment vertical="center"/>
    </xf>
    <xf numFmtId="0" fontId="22" fillId="0" borderId="27" applyNumberFormat="0" applyFill="0" applyAlignment="0" applyProtection="0">
      <alignment vertical="center"/>
    </xf>
    <xf numFmtId="0" fontId="23" fillId="30" borderId="28" applyNumberFormat="0" applyAlignment="0" applyProtection="0">
      <alignment vertical="center"/>
    </xf>
    <xf numFmtId="0" fontId="23" fillId="30" borderId="28" applyNumberFormat="0" applyAlignment="0" applyProtection="0">
      <alignment vertical="center"/>
    </xf>
    <xf numFmtId="0" fontId="23" fillId="30" borderId="28"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31" borderId="23" applyNumberFormat="0" applyAlignment="0" applyProtection="0">
      <alignment vertical="center"/>
    </xf>
    <xf numFmtId="0" fontId="25" fillId="31" borderId="23" applyNumberFormat="0" applyAlignment="0" applyProtection="0">
      <alignment vertical="center"/>
    </xf>
    <xf numFmtId="0" fontId="25" fillId="31" borderId="23" applyNumberFormat="0" applyAlignment="0" applyProtection="0">
      <alignment vertical="center"/>
    </xf>
    <xf numFmtId="0" fontId="9" fillId="0" borderId="0">
      <alignment vertical="center"/>
    </xf>
    <xf numFmtId="0" fontId="9" fillId="0" borderId="0">
      <alignment vertical="center"/>
    </xf>
    <xf numFmtId="0" fontId="7" fillId="0" borderId="0">
      <alignment vertical="center"/>
    </xf>
    <xf numFmtId="0" fontId="26" fillId="0" borderId="0" applyNumberFormat="0" applyFill="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cellStyleXfs>
  <cellXfs count="82">
    <xf numFmtId="0" fontId="0" fillId="0" borderId="0" xfId="0"/>
    <xf numFmtId="176" fontId="0" fillId="0" borderId="1" xfId="0" applyNumberFormat="1" applyFill="1" applyBorder="1" applyAlignment="1" applyProtection="1">
      <alignment vertical="center"/>
      <protection locked="0"/>
    </xf>
    <xf numFmtId="176" fontId="0" fillId="0" borderId="2" xfId="0" applyNumberFormat="1" applyFill="1" applyBorder="1" applyAlignment="1" applyProtection="1">
      <alignment vertical="center"/>
      <protection locked="0"/>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Alignment="1" applyProtection="1">
      <alignment vertical="center" wrapText="1"/>
    </xf>
    <xf numFmtId="0" fontId="0" fillId="0" borderId="0" xfId="0" applyFill="1" applyAlignment="1" applyProtection="1">
      <alignment vertical="center"/>
    </xf>
    <xf numFmtId="176" fontId="0" fillId="0" borderId="0" xfId="0" applyNumberFormat="1" applyFill="1" applyAlignment="1" applyProtection="1">
      <alignment vertical="center"/>
    </xf>
    <xf numFmtId="0" fontId="5" fillId="0" borderId="0" xfId="0" applyFont="1" applyFill="1" applyAlignment="1" applyProtection="1">
      <alignment vertical="center"/>
    </xf>
    <xf numFmtId="0" fontId="4" fillId="0" borderId="3" xfId="0" applyNumberFormat="1" applyFont="1" applyFill="1" applyBorder="1" applyAlignment="1" applyProtection="1">
      <alignment vertical="center" wrapText="1"/>
    </xf>
    <xf numFmtId="0" fontId="4" fillId="0" borderId="3" xfId="0" applyNumberFormat="1" applyFont="1" applyFill="1" applyBorder="1" applyAlignment="1" applyProtection="1">
      <alignment vertical="center"/>
    </xf>
    <xf numFmtId="0" fontId="0" fillId="0" borderId="4" xfId="0" applyNumberFormat="1" applyFill="1" applyBorder="1" applyAlignment="1" applyProtection="1">
      <alignment horizontal="center" vertical="center" wrapText="1"/>
    </xf>
    <xf numFmtId="0" fontId="0" fillId="0" borderId="0" xfId="0" applyFill="1" applyAlignment="1" applyProtection="1">
      <alignment vertical="center" wrapText="1"/>
    </xf>
    <xf numFmtId="0" fontId="6" fillId="0" borderId="0" xfId="0" applyNumberFormat="1" applyFont="1" applyFill="1" applyBorder="1" applyAlignment="1" applyProtection="1">
      <alignment vertical="center"/>
    </xf>
    <xf numFmtId="0" fontId="6" fillId="0" borderId="0" xfId="0" applyNumberFormat="1" applyFont="1" applyFill="1" applyAlignment="1" applyProtection="1">
      <alignment vertical="center" wrapText="1"/>
    </xf>
    <xf numFmtId="0" fontId="6" fillId="0" borderId="0" xfId="0" applyFont="1" applyFill="1" applyAlignment="1" applyProtection="1">
      <alignment vertical="center"/>
    </xf>
    <xf numFmtId="0" fontId="6" fillId="0" borderId="0" xfId="0" applyNumberFormat="1" applyFont="1" applyFill="1" applyAlignment="1" applyProtection="1">
      <alignment vertical="center"/>
    </xf>
    <xf numFmtId="0" fontId="6" fillId="0" borderId="0" xfId="0" applyNumberFormat="1" applyFont="1" applyFill="1" applyAlignment="1" applyProtection="1">
      <alignment horizontal="distributed" vertical="center"/>
    </xf>
    <xf numFmtId="0" fontId="0" fillId="0" borderId="0" xfId="0" applyNumberFormat="1" applyFill="1" applyAlignment="1" applyProtection="1">
      <alignment vertical="center"/>
    </xf>
    <xf numFmtId="0" fontId="0" fillId="0" borderId="0" xfId="0" applyNumberFormat="1" applyFill="1" applyAlignment="1" applyProtection="1">
      <alignment horizontal="distributed" vertical="center"/>
    </xf>
    <xf numFmtId="176" fontId="0" fillId="0" borderId="1" xfId="0" applyNumberFormat="1" applyFill="1" applyBorder="1" applyAlignment="1" applyProtection="1">
      <alignment vertical="center"/>
    </xf>
    <xf numFmtId="0" fontId="7" fillId="0" borderId="0" xfId="125" applyFill="1" applyProtection="1">
      <alignment vertical="center"/>
    </xf>
    <xf numFmtId="0" fontId="0" fillId="0" borderId="0" xfId="0" applyFill="1" applyProtection="1"/>
    <xf numFmtId="0" fontId="0" fillId="0" borderId="0" xfId="0" applyFill="1" applyAlignment="1" applyProtection="1">
      <alignment vertical="top"/>
    </xf>
    <xf numFmtId="0" fontId="0" fillId="0" borderId="0" xfId="0" applyNumberFormat="1" applyFill="1" applyBorder="1" applyAlignment="1" applyProtection="1">
      <alignment horizontal="left" vertical="center"/>
    </xf>
    <xf numFmtId="0" fontId="0" fillId="0" borderId="0" xfId="0" applyNumberFormat="1" applyFill="1" applyBorder="1" applyAlignment="1" applyProtection="1">
      <alignment horizontal="distributed" vertical="center"/>
    </xf>
    <xf numFmtId="0" fontId="0" fillId="0" borderId="0" xfId="0" applyNumberFormat="1" applyFill="1" applyBorder="1" applyAlignment="1" applyProtection="1">
      <alignment horizontal="left" vertical="center" wrapText="1"/>
    </xf>
    <xf numFmtId="0" fontId="0" fillId="0" borderId="0" xfId="0" applyNumberFormat="1" applyFill="1" applyBorder="1" applyAlignment="1" applyProtection="1">
      <alignment vertical="center"/>
    </xf>
    <xf numFmtId="0" fontId="0" fillId="0" borderId="3" xfId="0" applyNumberFormat="1" applyFill="1" applyBorder="1" applyAlignment="1" applyProtection="1">
      <alignment vertical="center"/>
    </xf>
    <xf numFmtId="0" fontId="0" fillId="0" borderId="3" xfId="0" applyNumberFormat="1" applyFill="1" applyBorder="1" applyAlignment="1" applyProtection="1">
      <alignment horizontal="left" vertical="center" wrapText="1"/>
    </xf>
    <xf numFmtId="0" fontId="0" fillId="0" borderId="3" xfId="0" applyNumberFormat="1" applyFill="1" applyBorder="1" applyAlignment="1" applyProtection="1">
      <alignment horizontal="left" vertical="center"/>
    </xf>
    <xf numFmtId="0" fontId="4" fillId="0" borderId="3" xfId="0" applyNumberFormat="1" applyFont="1" applyFill="1" applyBorder="1" applyAlignment="1" applyProtection="1">
      <alignment horizontal="left" vertical="center" wrapText="1"/>
    </xf>
    <xf numFmtId="176" fontId="0" fillId="0" borderId="5" xfId="0" applyNumberFormat="1" applyFill="1" applyBorder="1" applyAlignment="1" applyProtection="1">
      <alignment vertical="center"/>
      <protection locked="0"/>
    </xf>
    <xf numFmtId="176" fontId="0" fillId="0" borderId="3" xfId="0" applyNumberFormat="1" applyFill="1" applyBorder="1" applyAlignment="1" applyProtection="1">
      <alignment vertical="center"/>
      <protection locked="0"/>
    </xf>
    <xf numFmtId="0" fontId="6" fillId="0" borderId="0" xfId="0" applyNumberFormat="1" applyFont="1" applyFill="1" applyBorder="1" applyAlignment="1" applyProtection="1">
      <alignment horizontal="left" vertical="center"/>
    </xf>
    <xf numFmtId="0" fontId="6" fillId="0" borderId="0" xfId="0" applyNumberFormat="1" applyFont="1" applyFill="1" applyBorder="1" applyAlignment="1" applyProtection="1">
      <alignment horizontal="center" vertical="center" wrapText="1"/>
    </xf>
    <xf numFmtId="0" fontId="0" fillId="0" borderId="3" xfId="0" applyNumberFormat="1" applyFill="1" applyBorder="1" applyAlignment="1" applyProtection="1">
      <alignment horizontal="center" vertical="center"/>
    </xf>
    <xf numFmtId="0" fontId="4" fillId="0" borderId="3" xfId="0" applyNumberFormat="1" applyFont="1" applyFill="1" applyBorder="1" applyAlignment="1" applyProtection="1">
      <alignment horizontal="left" vertical="center"/>
    </xf>
    <xf numFmtId="0" fontId="0" fillId="0" borderId="0" xfId="0" quotePrefix="1" applyNumberFormat="1" applyFill="1" applyAlignment="1" applyProtection="1">
      <alignment horizontal="distributed" vertical="center"/>
    </xf>
    <xf numFmtId="0" fontId="0" fillId="0" borderId="0" xfId="0" quotePrefix="1" applyNumberFormat="1" applyFill="1" applyAlignment="1" applyProtection="1">
      <alignment vertical="center"/>
    </xf>
    <xf numFmtId="0" fontId="4" fillId="0" borderId="0" xfId="0" applyNumberFormat="1" applyFont="1" applyFill="1" applyBorder="1" applyAlignment="1" applyProtection="1">
      <alignment vertical="center" wrapText="1"/>
    </xf>
    <xf numFmtId="176" fontId="0" fillId="0" borderId="6" xfId="0" applyNumberFormat="1" applyFill="1" applyBorder="1" applyAlignment="1" applyProtection="1">
      <alignment vertical="center"/>
      <protection locked="0"/>
    </xf>
    <xf numFmtId="0" fontId="6" fillId="0" borderId="0" xfId="0" applyNumberFormat="1" applyFont="1" applyFill="1" applyBorder="1" applyAlignment="1" applyProtection="1">
      <alignment horizontal="distributed" vertical="center"/>
    </xf>
    <xf numFmtId="0" fontId="6" fillId="0" borderId="0" xfId="0" applyNumberFormat="1" applyFont="1" applyFill="1" applyBorder="1" applyAlignment="1" applyProtection="1">
      <alignment horizontal="left" vertical="center" wrapText="1"/>
    </xf>
    <xf numFmtId="0" fontId="0" fillId="0" borderId="3" xfId="0" applyNumberFormat="1" applyFill="1" applyBorder="1" applyAlignment="1" applyProtection="1">
      <alignment horizontal="distributed" vertical="center" wrapText="1"/>
    </xf>
    <xf numFmtId="0" fontId="0" fillId="0" borderId="0" xfId="0" applyNumberFormat="1" applyFill="1" applyAlignment="1" applyProtection="1"/>
    <xf numFmtId="0" fontId="0" fillId="0" borderId="0" xfId="0" applyFill="1" applyAlignment="1" applyProtection="1"/>
    <xf numFmtId="0" fontId="0" fillId="0" borderId="0" xfId="0" applyFill="1" applyAlignment="1" applyProtection="1">
      <alignment wrapText="1"/>
    </xf>
    <xf numFmtId="0" fontId="0" fillId="0" borderId="0" xfId="0" applyNumberFormat="1" applyFill="1" applyAlignment="1" applyProtection="1">
      <alignment horizontal="left"/>
    </xf>
    <xf numFmtId="0" fontId="0" fillId="0" borderId="0" xfId="0" applyNumberFormat="1" applyFill="1" applyAlignment="1" applyProtection="1">
      <alignment horizontal="left" vertical="center"/>
    </xf>
    <xf numFmtId="176" fontId="6" fillId="0" borderId="0" xfId="0" applyNumberFormat="1" applyFont="1" applyFill="1" applyAlignment="1" applyProtection="1">
      <alignment vertical="center"/>
    </xf>
    <xf numFmtId="176" fontId="6" fillId="0" borderId="1" xfId="0" applyNumberFormat="1" applyFont="1" applyFill="1" applyBorder="1" applyAlignment="1" applyProtection="1">
      <alignment vertical="center"/>
    </xf>
    <xf numFmtId="176" fontId="6" fillId="0" borderId="1" xfId="0" applyNumberFormat="1" applyFont="1" applyFill="1" applyBorder="1" applyAlignment="1" applyProtection="1">
      <alignment horizontal="right" vertical="center"/>
    </xf>
    <xf numFmtId="176" fontId="6" fillId="0" borderId="6" xfId="0" applyNumberFormat="1" applyFont="1" applyFill="1" applyBorder="1" applyAlignment="1" applyProtection="1">
      <alignment vertical="center"/>
    </xf>
    <xf numFmtId="176" fontId="6" fillId="0" borderId="2" xfId="0" applyNumberFormat="1" applyFont="1" applyFill="1" applyBorder="1" applyAlignment="1" applyProtection="1">
      <alignment horizontal="right" vertical="center"/>
      <protection locked="0"/>
    </xf>
    <xf numFmtId="176" fontId="6" fillId="0" borderId="7" xfId="0" applyNumberFormat="1" applyFont="1" applyFill="1" applyBorder="1" applyAlignment="1" applyProtection="1">
      <alignment vertical="center"/>
    </xf>
    <xf numFmtId="176" fontId="0" fillId="0" borderId="6" xfId="0" applyNumberFormat="1" applyFill="1" applyBorder="1" applyAlignment="1" applyProtection="1">
      <alignment vertical="center"/>
    </xf>
    <xf numFmtId="0" fontId="8" fillId="0" borderId="6" xfId="123" applyFont="1" applyFill="1" applyBorder="1" applyAlignment="1">
      <alignment horizontal="right" vertical="center" wrapText="1"/>
    </xf>
    <xf numFmtId="0" fontId="8" fillId="0" borderId="6" xfId="124" applyFont="1" applyFill="1" applyBorder="1" applyAlignment="1">
      <alignment horizontal="right" vertical="center" wrapText="1"/>
    </xf>
    <xf numFmtId="38" fontId="8" fillId="0" borderId="6" xfId="98" applyFont="1" applyFill="1" applyBorder="1" applyAlignment="1">
      <alignment horizontal="right" vertical="center" wrapText="1"/>
    </xf>
    <xf numFmtId="0" fontId="0" fillId="0" borderId="0" xfId="0" applyNumberFormat="1" applyFill="1" applyBorder="1" applyAlignment="1" applyProtection="1">
      <alignment horizontal="distributed" vertical="center" wrapText="1"/>
    </xf>
    <xf numFmtId="0" fontId="0" fillId="0" borderId="8" xfId="0" applyFill="1" applyBorder="1" applyAlignment="1" applyProtection="1">
      <alignment horizontal="center" vertical="top"/>
    </xf>
    <xf numFmtId="0" fontId="0" fillId="0" borderId="8" xfId="0" applyNumberFormat="1" applyFill="1" applyBorder="1" applyAlignment="1" applyProtection="1">
      <alignment vertical="center" wrapText="1"/>
    </xf>
    <xf numFmtId="0" fontId="4" fillId="0" borderId="3" xfId="0" applyNumberFormat="1" applyFont="1" applyFill="1" applyBorder="1" applyAlignment="1" applyProtection="1">
      <alignment horizontal="center" vertical="center"/>
    </xf>
    <xf numFmtId="0" fontId="5" fillId="0" borderId="0" xfId="0" applyNumberFormat="1" applyFont="1" applyFill="1" applyAlignment="1" applyProtection="1">
      <alignment horizontal="center" vertical="center"/>
    </xf>
    <xf numFmtId="0" fontId="6" fillId="0" borderId="9" xfId="0" applyNumberFormat="1" applyFont="1" applyFill="1" applyBorder="1" applyAlignment="1" applyProtection="1">
      <alignment horizontal="center" vertical="center"/>
    </xf>
    <xf numFmtId="0" fontId="0" fillId="0" borderId="4" xfId="0" applyNumberFormat="1" applyFill="1" applyBorder="1" applyAlignment="1" applyProtection="1">
      <alignment horizontal="center" vertical="center" wrapText="1"/>
    </xf>
    <xf numFmtId="0" fontId="0" fillId="0" borderId="10" xfId="0" applyNumberFormat="1" applyFill="1" applyBorder="1" applyAlignment="1" applyProtection="1">
      <alignment horizontal="center" vertical="center" wrapText="1"/>
    </xf>
    <xf numFmtId="0" fontId="0" fillId="0" borderId="11" xfId="0" applyNumberFormat="1" applyFill="1" applyBorder="1" applyAlignment="1" applyProtection="1">
      <alignment horizontal="center" vertical="center" wrapText="1"/>
    </xf>
    <xf numFmtId="0" fontId="0" fillId="0" borderId="12" xfId="0" applyNumberFormat="1" applyFill="1" applyBorder="1" applyAlignment="1" applyProtection="1">
      <alignment horizontal="center" vertical="center" wrapText="1"/>
    </xf>
    <xf numFmtId="0" fontId="0" fillId="0" borderId="13" xfId="0" applyFill="1" applyBorder="1" applyAlignment="1" applyProtection="1">
      <alignment horizontal="center" vertical="center" wrapText="1"/>
    </xf>
    <xf numFmtId="0" fontId="0" fillId="0" borderId="8" xfId="0" applyNumberFormat="1" applyFill="1" applyBorder="1" applyAlignment="1" applyProtection="1">
      <alignment horizontal="center" vertical="center" wrapText="1"/>
    </xf>
    <xf numFmtId="0" fontId="0" fillId="0" borderId="14" xfId="0" applyNumberFormat="1" applyFill="1" applyBorder="1" applyAlignment="1" applyProtection="1">
      <alignment horizontal="center" vertical="center" wrapText="1"/>
    </xf>
    <xf numFmtId="0" fontId="0" fillId="0" borderId="0" xfId="0" applyNumberFormat="1" applyFill="1" applyAlignment="1" applyProtection="1">
      <alignment wrapText="1"/>
    </xf>
    <xf numFmtId="0" fontId="0" fillId="0" borderId="3" xfId="0" applyNumberFormat="1" applyFill="1" applyBorder="1" applyAlignment="1" applyProtection="1">
      <alignment horizontal="center"/>
    </xf>
    <xf numFmtId="0" fontId="0" fillId="0" borderId="0" xfId="0" applyNumberFormat="1" applyFill="1" applyBorder="1" applyAlignment="1" applyProtection="1">
      <alignment horizontal="left"/>
    </xf>
    <xf numFmtId="0" fontId="0" fillId="0" borderId="0" xfId="0" applyFill="1" applyBorder="1" applyAlignment="1" applyProtection="1"/>
    <xf numFmtId="0" fontId="0" fillId="0" borderId="6" xfId="0" applyNumberFormat="1" applyFill="1" applyBorder="1" applyAlignment="1" applyProtection="1">
      <alignment horizontal="center" vertical="center" wrapText="1"/>
    </xf>
    <xf numFmtId="0" fontId="0" fillId="0" borderId="15" xfId="0" applyNumberFormat="1" applyFill="1" applyBorder="1" applyAlignment="1" applyProtection="1">
      <alignment horizontal="center" vertical="center" wrapText="1"/>
    </xf>
    <xf numFmtId="176" fontId="4" fillId="0" borderId="16" xfId="0" applyNumberFormat="1" applyFont="1" applyFill="1" applyBorder="1" applyAlignment="1" applyProtection="1">
      <alignment vertical="center" wrapText="1"/>
    </xf>
    <xf numFmtId="176" fontId="4" fillId="0" borderId="17" xfId="0" applyNumberFormat="1" applyFont="1" applyFill="1" applyBorder="1" applyAlignment="1" applyProtection="1">
      <alignment vertical="center" wrapText="1"/>
    </xf>
    <xf numFmtId="0" fontId="0" fillId="0" borderId="18" xfId="0" applyNumberFormat="1" applyFill="1" applyBorder="1" applyAlignment="1" applyProtection="1">
      <alignment horizontal="center" vertical="center" wrapText="1"/>
    </xf>
    <xf numFmtId="0" fontId="0" fillId="0" borderId="19" xfId="0" applyNumberFormat="1" applyFill="1" applyBorder="1" applyAlignment="1" applyProtection="1">
      <alignment horizontal="center" vertical="center" wrapText="1"/>
    </xf>
  </cellXfs>
  <cellStyles count="130">
    <cellStyle name="20% - アクセント 1 2" xfId="1" xr:uid="{00000000-0005-0000-0000-000000000000}"/>
    <cellStyle name="20% - アクセント 1 3" xfId="2" xr:uid="{00000000-0005-0000-0000-000001000000}"/>
    <cellStyle name="20% - アクセント 1 4" xfId="3" xr:uid="{00000000-0005-0000-0000-000002000000}"/>
    <cellStyle name="20% - アクセント 2 2" xfId="4" xr:uid="{00000000-0005-0000-0000-000003000000}"/>
    <cellStyle name="20% - アクセント 2 3" xfId="5" xr:uid="{00000000-0005-0000-0000-000004000000}"/>
    <cellStyle name="20% - アクセント 2 4" xfId="6" xr:uid="{00000000-0005-0000-0000-000005000000}"/>
    <cellStyle name="20% - アクセント 3 2" xfId="7" xr:uid="{00000000-0005-0000-0000-000006000000}"/>
    <cellStyle name="20% - アクセント 3 3" xfId="8" xr:uid="{00000000-0005-0000-0000-000007000000}"/>
    <cellStyle name="20% - アクセント 3 4" xfId="9" xr:uid="{00000000-0005-0000-0000-000008000000}"/>
    <cellStyle name="20% - アクセント 4 2" xfId="10" xr:uid="{00000000-0005-0000-0000-000009000000}"/>
    <cellStyle name="20% - アクセント 4 3" xfId="11" xr:uid="{00000000-0005-0000-0000-00000A000000}"/>
    <cellStyle name="20% - アクセント 4 4" xfId="12" xr:uid="{00000000-0005-0000-0000-00000B000000}"/>
    <cellStyle name="20% - アクセント 5 2" xfId="13" xr:uid="{00000000-0005-0000-0000-00000C000000}"/>
    <cellStyle name="20% - アクセント 5 3" xfId="14" xr:uid="{00000000-0005-0000-0000-00000D000000}"/>
    <cellStyle name="20% - アクセント 5 4" xfId="15" xr:uid="{00000000-0005-0000-0000-00000E000000}"/>
    <cellStyle name="20% - アクセント 6 2" xfId="16" xr:uid="{00000000-0005-0000-0000-00000F000000}"/>
    <cellStyle name="20% - アクセント 6 3" xfId="17" xr:uid="{00000000-0005-0000-0000-000010000000}"/>
    <cellStyle name="20% - アクセント 6 4" xfId="18" xr:uid="{00000000-0005-0000-0000-000011000000}"/>
    <cellStyle name="40% - アクセント 1 2" xfId="19" xr:uid="{00000000-0005-0000-0000-000012000000}"/>
    <cellStyle name="40% - アクセント 1 3" xfId="20" xr:uid="{00000000-0005-0000-0000-000013000000}"/>
    <cellStyle name="40% - アクセント 1 4" xfId="21" xr:uid="{00000000-0005-0000-0000-000014000000}"/>
    <cellStyle name="40% - アクセント 2 2" xfId="22" xr:uid="{00000000-0005-0000-0000-000015000000}"/>
    <cellStyle name="40% - アクセント 2 3" xfId="23" xr:uid="{00000000-0005-0000-0000-000016000000}"/>
    <cellStyle name="40% - アクセント 2 4" xfId="24" xr:uid="{00000000-0005-0000-0000-000017000000}"/>
    <cellStyle name="40% - アクセント 3 2" xfId="25" xr:uid="{00000000-0005-0000-0000-000018000000}"/>
    <cellStyle name="40% - アクセント 3 3" xfId="26" xr:uid="{00000000-0005-0000-0000-000019000000}"/>
    <cellStyle name="40% - アクセント 3 4" xfId="27" xr:uid="{00000000-0005-0000-0000-00001A000000}"/>
    <cellStyle name="40% - アクセント 4 2" xfId="28" xr:uid="{00000000-0005-0000-0000-00001B000000}"/>
    <cellStyle name="40% - アクセント 4 3" xfId="29" xr:uid="{00000000-0005-0000-0000-00001C000000}"/>
    <cellStyle name="40% - アクセント 4 4" xfId="30" xr:uid="{00000000-0005-0000-0000-00001D000000}"/>
    <cellStyle name="40% - アクセント 5 2" xfId="31" xr:uid="{00000000-0005-0000-0000-00001E000000}"/>
    <cellStyle name="40% - アクセント 5 3" xfId="32" xr:uid="{00000000-0005-0000-0000-00001F000000}"/>
    <cellStyle name="40% - アクセント 5 4" xfId="33" xr:uid="{00000000-0005-0000-0000-000020000000}"/>
    <cellStyle name="40% - アクセント 6 2" xfId="34" xr:uid="{00000000-0005-0000-0000-000021000000}"/>
    <cellStyle name="40% - アクセント 6 3" xfId="35" xr:uid="{00000000-0005-0000-0000-000022000000}"/>
    <cellStyle name="40% - アクセント 6 4" xfId="36" xr:uid="{00000000-0005-0000-0000-000023000000}"/>
    <cellStyle name="60% - アクセント 1 2" xfId="37" xr:uid="{00000000-0005-0000-0000-000024000000}"/>
    <cellStyle name="60% - アクセント 1 3" xfId="38" xr:uid="{00000000-0005-0000-0000-000025000000}"/>
    <cellStyle name="60% - アクセント 1 4" xfId="39" xr:uid="{00000000-0005-0000-0000-000026000000}"/>
    <cellStyle name="60% - アクセント 2 2" xfId="40" xr:uid="{00000000-0005-0000-0000-000027000000}"/>
    <cellStyle name="60% - アクセント 2 3" xfId="41" xr:uid="{00000000-0005-0000-0000-000028000000}"/>
    <cellStyle name="60% - アクセント 2 4" xfId="42" xr:uid="{00000000-0005-0000-0000-000029000000}"/>
    <cellStyle name="60% - アクセント 3 2" xfId="43" xr:uid="{00000000-0005-0000-0000-00002A000000}"/>
    <cellStyle name="60% - アクセント 3 3" xfId="44" xr:uid="{00000000-0005-0000-0000-00002B000000}"/>
    <cellStyle name="60% - アクセント 3 4" xfId="45" xr:uid="{00000000-0005-0000-0000-00002C000000}"/>
    <cellStyle name="60% - アクセント 4 2" xfId="46" xr:uid="{00000000-0005-0000-0000-00002D000000}"/>
    <cellStyle name="60% - アクセント 4 3" xfId="47" xr:uid="{00000000-0005-0000-0000-00002E000000}"/>
    <cellStyle name="60% - アクセント 4 4" xfId="48" xr:uid="{00000000-0005-0000-0000-00002F000000}"/>
    <cellStyle name="60% - アクセント 5 2" xfId="49" xr:uid="{00000000-0005-0000-0000-000030000000}"/>
    <cellStyle name="60% - アクセント 5 3" xfId="50" xr:uid="{00000000-0005-0000-0000-000031000000}"/>
    <cellStyle name="60% - アクセント 5 4" xfId="51" xr:uid="{00000000-0005-0000-0000-000032000000}"/>
    <cellStyle name="60% - アクセント 6 2" xfId="52" xr:uid="{00000000-0005-0000-0000-000033000000}"/>
    <cellStyle name="60% - アクセント 6 3" xfId="53" xr:uid="{00000000-0005-0000-0000-000034000000}"/>
    <cellStyle name="60% - アクセント 6 4" xfId="54" xr:uid="{00000000-0005-0000-0000-000035000000}"/>
    <cellStyle name="アクセント 1 2" xfId="55" xr:uid="{00000000-0005-0000-0000-000036000000}"/>
    <cellStyle name="アクセント 1 3" xfId="56" xr:uid="{00000000-0005-0000-0000-000037000000}"/>
    <cellStyle name="アクセント 1 4" xfId="57" xr:uid="{00000000-0005-0000-0000-000038000000}"/>
    <cellStyle name="アクセント 2 2" xfId="58" xr:uid="{00000000-0005-0000-0000-000039000000}"/>
    <cellStyle name="アクセント 2 3" xfId="59" xr:uid="{00000000-0005-0000-0000-00003A000000}"/>
    <cellStyle name="アクセント 2 4" xfId="60" xr:uid="{00000000-0005-0000-0000-00003B000000}"/>
    <cellStyle name="アクセント 3 2" xfId="61" xr:uid="{00000000-0005-0000-0000-00003C000000}"/>
    <cellStyle name="アクセント 3 3" xfId="62" xr:uid="{00000000-0005-0000-0000-00003D000000}"/>
    <cellStyle name="アクセント 3 4" xfId="63" xr:uid="{00000000-0005-0000-0000-00003E000000}"/>
    <cellStyle name="アクセント 4 2" xfId="64" xr:uid="{00000000-0005-0000-0000-00003F000000}"/>
    <cellStyle name="アクセント 4 3" xfId="65" xr:uid="{00000000-0005-0000-0000-000040000000}"/>
    <cellStyle name="アクセント 4 4" xfId="66" xr:uid="{00000000-0005-0000-0000-000041000000}"/>
    <cellStyle name="アクセント 5 2" xfId="67" xr:uid="{00000000-0005-0000-0000-000042000000}"/>
    <cellStyle name="アクセント 5 3" xfId="68" xr:uid="{00000000-0005-0000-0000-000043000000}"/>
    <cellStyle name="アクセント 5 4" xfId="69" xr:uid="{00000000-0005-0000-0000-000044000000}"/>
    <cellStyle name="アクセント 6 2" xfId="70" xr:uid="{00000000-0005-0000-0000-000045000000}"/>
    <cellStyle name="アクセント 6 3" xfId="71" xr:uid="{00000000-0005-0000-0000-000046000000}"/>
    <cellStyle name="アクセント 6 4" xfId="72" xr:uid="{00000000-0005-0000-0000-000047000000}"/>
    <cellStyle name="タイトル 2" xfId="73" xr:uid="{00000000-0005-0000-0000-000048000000}"/>
    <cellStyle name="タイトル 3" xfId="74" xr:uid="{00000000-0005-0000-0000-000049000000}"/>
    <cellStyle name="タイトル 4" xfId="75" xr:uid="{00000000-0005-0000-0000-00004A000000}"/>
    <cellStyle name="チェック セル 2" xfId="76" xr:uid="{00000000-0005-0000-0000-00004B000000}"/>
    <cellStyle name="チェック セル 3" xfId="77" xr:uid="{00000000-0005-0000-0000-00004C000000}"/>
    <cellStyle name="チェック セル 4" xfId="78" xr:uid="{00000000-0005-0000-0000-00004D000000}"/>
    <cellStyle name="どちらでもない 2" xfId="79" xr:uid="{00000000-0005-0000-0000-00004E000000}"/>
    <cellStyle name="どちらでもない 3" xfId="80" xr:uid="{00000000-0005-0000-0000-00004F000000}"/>
    <cellStyle name="どちらでもない 4" xfId="81" xr:uid="{00000000-0005-0000-0000-000050000000}"/>
    <cellStyle name="ハイパーリンク" xfId="82" builtinId="8" customBuiltin="1"/>
    <cellStyle name="メモ 2" xfId="83" xr:uid="{00000000-0005-0000-0000-000052000000}"/>
    <cellStyle name="メモ 3" xfId="84" xr:uid="{00000000-0005-0000-0000-000053000000}"/>
    <cellStyle name="メモ 4" xfId="85" xr:uid="{00000000-0005-0000-0000-000054000000}"/>
    <cellStyle name="リンク セル 2" xfId="86" xr:uid="{00000000-0005-0000-0000-000055000000}"/>
    <cellStyle name="リンク セル 3" xfId="87" xr:uid="{00000000-0005-0000-0000-000056000000}"/>
    <cellStyle name="リンク セル 4" xfId="88" xr:uid="{00000000-0005-0000-0000-000057000000}"/>
    <cellStyle name="悪い 2" xfId="89" xr:uid="{00000000-0005-0000-0000-000058000000}"/>
    <cellStyle name="悪い 3" xfId="90" xr:uid="{00000000-0005-0000-0000-000059000000}"/>
    <cellStyle name="悪い 4" xfId="91" xr:uid="{00000000-0005-0000-0000-00005A000000}"/>
    <cellStyle name="計算 2" xfId="92" xr:uid="{00000000-0005-0000-0000-00005B000000}"/>
    <cellStyle name="計算 3" xfId="93" xr:uid="{00000000-0005-0000-0000-00005C000000}"/>
    <cellStyle name="計算 4" xfId="94" xr:uid="{00000000-0005-0000-0000-00005D000000}"/>
    <cellStyle name="警告文 2" xfId="95" xr:uid="{00000000-0005-0000-0000-00005E000000}"/>
    <cellStyle name="警告文 3" xfId="96" xr:uid="{00000000-0005-0000-0000-00005F000000}"/>
    <cellStyle name="警告文 4" xfId="97" xr:uid="{00000000-0005-0000-0000-000060000000}"/>
    <cellStyle name="桁区切り" xfId="98" builtinId="6"/>
    <cellStyle name="見出し 1 2" xfId="99" xr:uid="{00000000-0005-0000-0000-000062000000}"/>
    <cellStyle name="見出し 1 3" xfId="100" xr:uid="{00000000-0005-0000-0000-000063000000}"/>
    <cellStyle name="見出し 1 4" xfId="101" xr:uid="{00000000-0005-0000-0000-000064000000}"/>
    <cellStyle name="見出し 2 2" xfId="102" xr:uid="{00000000-0005-0000-0000-000065000000}"/>
    <cellStyle name="見出し 2 3" xfId="103" xr:uid="{00000000-0005-0000-0000-000066000000}"/>
    <cellStyle name="見出し 2 4" xfId="104" xr:uid="{00000000-0005-0000-0000-000067000000}"/>
    <cellStyle name="見出し 3 2" xfId="105" xr:uid="{00000000-0005-0000-0000-000068000000}"/>
    <cellStyle name="見出し 3 3" xfId="106" xr:uid="{00000000-0005-0000-0000-000069000000}"/>
    <cellStyle name="見出し 3 4" xfId="107" xr:uid="{00000000-0005-0000-0000-00006A000000}"/>
    <cellStyle name="見出し 4 2" xfId="108" xr:uid="{00000000-0005-0000-0000-00006B000000}"/>
    <cellStyle name="見出し 4 3" xfId="109" xr:uid="{00000000-0005-0000-0000-00006C000000}"/>
    <cellStyle name="見出し 4 4" xfId="110" xr:uid="{00000000-0005-0000-0000-00006D000000}"/>
    <cellStyle name="集計 2" xfId="111" xr:uid="{00000000-0005-0000-0000-00006E000000}"/>
    <cellStyle name="集計 3" xfId="112" xr:uid="{00000000-0005-0000-0000-00006F000000}"/>
    <cellStyle name="集計 4" xfId="113" xr:uid="{00000000-0005-0000-0000-000070000000}"/>
    <cellStyle name="出力 2" xfId="114" xr:uid="{00000000-0005-0000-0000-000071000000}"/>
    <cellStyle name="出力 3" xfId="115" xr:uid="{00000000-0005-0000-0000-000072000000}"/>
    <cellStyle name="出力 4" xfId="116" xr:uid="{00000000-0005-0000-0000-000073000000}"/>
    <cellStyle name="説明文 2" xfId="117" xr:uid="{00000000-0005-0000-0000-000074000000}"/>
    <cellStyle name="説明文 3" xfId="118" xr:uid="{00000000-0005-0000-0000-000075000000}"/>
    <cellStyle name="説明文 4" xfId="119" xr:uid="{00000000-0005-0000-0000-000076000000}"/>
    <cellStyle name="入力 2" xfId="120" xr:uid="{00000000-0005-0000-0000-000077000000}"/>
    <cellStyle name="入力 3" xfId="121" xr:uid="{00000000-0005-0000-0000-000078000000}"/>
    <cellStyle name="入力 4" xfId="122" xr:uid="{00000000-0005-0000-0000-000079000000}"/>
    <cellStyle name="標準" xfId="0" builtinId="0"/>
    <cellStyle name="標準 3" xfId="123" xr:uid="{00000000-0005-0000-0000-00007B000000}"/>
    <cellStyle name="標準 4" xfId="124" xr:uid="{00000000-0005-0000-0000-00007C000000}"/>
    <cellStyle name="標準_01-1" xfId="125" xr:uid="{00000000-0005-0000-0000-00007D000000}"/>
    <cellStyle name="表示済みのハイパーリンク" xfId="126" builtinId="9" customBuiltin="1"/>
    <cellStyle name="良い 2" xfId="127" xr:uid="{00000000-0005-0000-0000-00007F000000}"/>
    <cellStyle name="良い 3" xfId="128" xr:uid="{00000000-0005-0000-0000-000080000000}"/>
    <cellStyle name="良い 4" xfId="129" xr:uid="{00000000-0005-0000-0000-00008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49"/>
  <sheetViews>
    <sheetView tabSelected="1" view="pageBreakPreview" zoomScale="130" zoomScaleNormal="100" zoomScaleSheetLayoutView="130" workbookViewId="0">
      <selection activeCell="B3" sqref="B3"/>
    </sheetView>
  </sheetViews>
  <sheetFormatPr defaultColWidth="9.28515625" defaultRowHeight="9.6" x14ac:dyDescent="0.15"/>
  <cols>
    <col min="1" max="1" width="2.85546875" style="5" customWidth="1"/>
    <col min="2" max="2" width="8.42578125" style="5" customWidth="1"/>
    <col min="3" max="3" width="1.85546875" style="5" customWidth="1"/>
    <col min="4" max="4" width="28.28515625" style="5" customWidth="1"/>
    <col min="5" max="5" width="1.85546875" style="5" customWidth="1"/>
    <col min="6" max="6" width="30.85546875" style="5" customWidth="1"/>
    <col min="7" max="7" width="13.28515625" style="5" bestFit="1" customWidth="1"/>
    <col min="8" max="8" width="9" style="5" bestFit="1" customWidth="1"/>
    <col min="9" max="9" width="14.42578125" style="5" bestFit="1" customWidth="1"/>
    <col min="10" max="10" width="9" style="5" bestFit="1" customWidth="1"/>
    <col min="11" max="11" width="12.140625" style="5" bestFit="1" customWidth="1"/>
    <col min="12" max="12" width="9.28515625" style="5"/>
    <col min="13" max="13" width="5.85546875" style="5" customWidth="1"/>
    <col min="14" max="16384" width="9.28515625" style="5"/>
  </cols>
  <sheetData>
    <row r="1" spans="2:16" x14ac:dyDescent="0.15">
      <c r="B1" s="5" t="s">
        <v>311</v>
      </c>
      <c r="H1" s="6"/>
      <c r="I1" s="6"/>
      <c r="J1" s="6"/>
      <c r="K1" s="6"/>
    </row>
    <row r="2" spans="2:16" s="7" customFormat="1" ht="14.4" x14ac:dyDescent="0.15">
      <c r="B2" s="63" t="s">
        <v>47</v>
      </c>
      <c r="C2" s="63"/>
      <c r="D2" s="63"/>
      <c r="E2" s="63"/>
      <c r="F2" s="63"/>
      <c r="G2" s="63"/>
      <c r="H2" s="63"/>
      <c r="I2" s="63"/>
      <c r="J2" s="63"/>
      <c r="K2" s="63"/>
    </row>
    <row r="3" spans="2:16" ht="10.199999999999999" thickBot="1" x14ac:dyDescent="0.2">
      <c r="B3" s="8"/>
      <c r="C3" s="8"/>
      <c r="D3" s="62" t="s">
        <v>310</v>
      </c>
      <c r="E3" s="62"/>
      <c r="F3" s="62"/>
      <c r="G3" s="62"/>
      <c r="H3" s="62"/>
      <c r="I3" s="62"/>
      <c r="J3" s="62"/>
      <c r="K3" s="9"/>
    </row>
    <row r="4" spans="2:16" s="11" customFormat="1" ht="10.5" customHeight="1" x14ac:dyDescent="0.15">
      <c r="B4" s="70" t="s">
        <v>259</v>
      </c>
      <c r="C4" s="70"/>
      <c r="D4" s="70"/>
      <c r="E4" s="70"/>
      <c r="F4" s="71"/>
      <c r="G4" s="68" t="s">
        <v>127</v>
      </c>
      <c r="H4" s="65" t="s">
        <v>125</v>
      </c>
      <c r="I4" s="66"/>
      <c r="J4" s="65" t="s">
        <v>124</v>
      </c>
      <c r="K4" s="67"/>
    </row>
    <row r="5" spans="2:16" ht="57.6" x14ac:dyDescent="0.15">
      <c r="B5" s="67"/>
      <c r="C5" s="67"/>
      <c r="D5" s="67"/>
      <c r="E5" s="67"/>
      <c r="F5" s="66"/>
      <c r="G5" s="69"/>
      <c r="H5" s="10" t="s">
        <v>126</v>
      </c>
      <c r="I5" s="10" t="s">
        <v>128</v>
      </c>
      <c r="J5" s="10" t="s">
        <v>126</v>
      </c>
      <c r="K5" s="10" t="s">
        <v>123</v>
      </c>
    </row>
    <row r="6" spans="2:16" s="14" customFormat="1" ht="48" x14ac:dyDescent="0.15">
      <c r="B6" s="64" t="s">
        <v>260</v>
      </c>
      <c r="C6" s="64"/>
      <c r="D6" s="64"/>
      <c r="E6" s="12"/>
      <c r="F6" s="13" t="s">
        <v>305</v>
      </c>
      <c r="G6" s="54">
        <f>SUM(G7,G20,G28,G32,'01-2'!G6,'01-2'!G15)</f>
        <v>748559</v>
      </c>
      <c r="H6" s="50">
        <f>SUM(H7,H20,H28,H32,'01-2'!H6,'01-2'!H15)</f>
        <v>294206</v>
      </c>
      <c r="I6" s="50">
        <f>SUM(I7,I20,I28,I32,'01-2'!I6,'01-2'!I15)</f>
        <v>9622</v>
      </c>
      <c r="J6" s="50">
        <f>SUM(J7,J20,J28,J32,'01-2'!J6,'01-2'!J15)</f>
        <v>192607</v>
      </c>
      <c r="K6" s="50">
        <f>SUM(K7,K20,K28,K32,'01-2'!K6,'01-2'!K15)</f>
        <v>19914</v>
      </c>
    </row>
    <row r="7" spans="2:16" s="14" customFormat="1" ht="16.5" customHeight="1" x14ac:dyDescent="0.15">
      <c r="B7" s="15" t="s">
        <v>261</v>
      </c>
      <c r="C7" s="15"/>
      <c r="D7" s="16" t="s">
        <v>0</v>
      </c>
      <c r="E7" s="15"/>
      <c r="F7" s="13" t="s">
        <v>262</v>
      </c>
      <c r="G7" s="52">
        <f>SUM(G8,G13,G18,G19)</f>
        <v>4706</v>
      </c>
      <c r="H7" s="50">
        <f>SUM(H8,H13,H18,H19)</f>
        <v>4240</v>
      </c>
      <c r="I7" s="50">
        <f>SUM(I8,I13,I18,I19)</f>
        <v>155</v>
      </c>
      <c r="J7" s="50">
        <f>SUM(J8,J13,J18,J19)</f>
        <v>4225</v>
      </c>
      <c r="K7" s="50">
        <f>SUM(K8,K13,K18,K19)</f>
        <v>457</v>
      </c>
      <c r="L7" s="14" t="s">
        <v>317</v>
      </c>
    </row>
    <row r="8" spans="2:16" ht="16.5" customHeight="1" x14ac:dyDescent="0.15">
      <c r="B8" s="17" t="s">
        <v>86</v>
      </c>
      <c r="C8" s="17"/>
      <c r="D8" s="18" t="s">
        <v>1</v>
      </c>
      <c r="E8" s="17"/>
      <c r="F8" s="4" t="s">
        <v>132</v>
      </c>
      <c r="G8" s="58">
        <f>SUM(G9:G12)</f>
        <v>950</v>
      </c>
      <c r="H8" s="19">
        <f>SUM(H9:H12)</f>
        <v>945</v>
      </c>
      <c r="I8" s="19">
        <f>SUM(I9:I12)</f>
        <v>71</v>
      </c>
      <c r="J8" s="19">
        <f>SUM(J9:J12)</f>
        <v>924</v>
      </c>
      <c r="K8" s="19">
        <f>SUM(K9:K12)</f>
        <v>43</v>
      </c>
      <c r="L8" s="6">
        <f>SUM(G9:G12)-G8</f>
        <v>0</v>
      </c>
      <c r="M8" s="6">
        <f>SUM(H9:H12)-H8</f>
        <v>0</v>
      </c>
      <c r="N8" s="6">
        <f>SUM(I9:I12)-I8</f>
        <v>0</v>
      </c>
      <c r="O8" s="6">
        <f>SUM(J9:J12)-J8</f>
        <v>0</v>
      </c>
      <c r="P8" s="6">
        <f>SUM(K9:K12)-K8</f>
        <v>0</v>
      </c>
    </row>
    <row r="9" spans="2:16" ht="16.5" customHeight="1" x14ac:dyDescent="0.15">
      <c r="B9" s="17" t="s">
        <v>87</v>
      </c>
      <c r="C9" s="17"/>
      <c r="D9" s="18" t="s">
        <v>2</v>
      </c>
      <c r="E9" s="17"/>
      <c r="F9" s="4" t="s">
        <v>133</v>
      </c>
      <c r="G9" s="56">
        <v>898</v>
      </c>
      <c r="H9" s="1">
        <v>889</v>
      </c>
      <c r="I9" s="1">
        <v>68</v>
      </c>
      <c r="J9" s="1">
        <v>871</v>
      </c>
      <c r="K9" s="1">
        <v>36</v>
      </c>
    </row>
    <row r="10" spans="2:16" ht="16.5" customHeight="1" x14ac:dyDescent="0.15">
      <c r="B10" s="17" t="s">
        <v>194</v>
      </c>
      <c r="C10" s="17"/>
      <c r="D10" s="18" t="s">
        <v>195</v>
      </c>
      <c r="E10" s="17"/>
      <c r="F10" s="4" t="s">
        <v>196</v>
      </c>
      <c r="G10" s="56">
        <v>12</v>
      </c>
      <c r="H10" s="1">
        <v>13</v>
      </c>
      <c r="I10" s="1">
        <v>1</v>
      </c>
      <c r="J10" s="1">
        <v>10</v>
      </c>
      <c r="K10" s="1">
        <v>2</v>
      </c>
    </row>
    <row r="11" spans="2:16" ht="16.5" customHeight="1" x14ac:dyDescent="0.15">
      <c r="B11" s="17" t="s">
        <v>192</v>
      </c>
      <c r="C11" s="17"/>
      <c r="D11" s="18" t="s">
        <v>3</v>
      </c>
      <c r="E11" s="17"/>
      <c r="F11" s="4" t="s">
        <v>134</v>
      </c>
      <c r="G11" s="56">
        <v>20</v>
      </c>
      <c r="H11" s="1">
        <v>22</v>
      </c>
      <c r="I11" s="1">
        <v>1</v>
      </c>
      <c r="J11" s="1">
        <v>23</v>
      </c>
      <c r="K11" s="1">
        <v>2</v>
      </c>
    </row>
    <row r="12" spans="2:16" ht="16.5" customHeight="1" x14ac:dyDescent="0.15">
      <c r="B12" s="17" t="s">
        <v>193</v>
      </c>
      <c r="C12" s="17"/>
      <c r="D12" s="18" t="s">
        <v>4</v>
      </c>
      <c r="E12" s="17"/>
      <c r="F12" s="4" t="s">
        <v>135</v>
      </c>
      <c r="G12" s="56">
        <v>20</v>
      </c>
      <c r="H12" s="1">
        <v>21</v>
      </c>
      <c r="I12" s="1">
        <v>1</v>
      </c>
      <c r="J12" s="1">
        <v>20</v>
      </c>
      <c r="K12" s="1">
        <v>3</v>
      </c>
    </row>
    <row r="13" spans="2:16" ht="16.5" customHeight="1" x14ac:dyDescent="0.15">
      <c r="B13" s="17" t="s">
        <v>88</v>
      </c>
      <c r="C13" s="17"/>
      <c r="D13" s="18" t="s">
        <v>5</v>
      </c>
      <c r="E13" s="17"/>
      <c r="F13" s="4" t="s">
        <v>136</v>
      </c>
      <c r="G13" s="55">
        <f>SUM(G14:G17)</f>
        <v>1511</v>
      </c>
      <c r="H13" s="19">
        <f>SUM(H14:H17)</f>
        <v>1326</v>
      </c>
      <c r="I13" s="19">
        <f>SUM(I14:I17)</f>
        <v>13</v>
      </c>
      <c r="J13" s="19">
        <f>SUM(J14:J17)</f>
        <v>1604</v>
      </c>
      <c r="K13" s="19">
        <f>SUM(K14:K17)</f>
        <v>251</v>
      </c>
    </row>
    <row r="14" spans="2:16" ht="16.5" customHeight="1" x14ac:dyDescent="0.15">
      <c r="B14" s="17" t="s">
        <v>89</v>
      </c>
      <c r="C14" s="17"/>
      <c r="D14" s="18" t="s">
        <v>6</v>
      </c>
      <c r="E14" s="17"/>
      <c r="F14" s="4" t="s">
        <v>137</v>
      </c>
      <c r="G14" s="57">
        <v>21</v>
      </c>
      <c r="H14" s="1">
        <v>24</v>
      </c>
      <c r="I14" s="1">
        <v>0</v>
      </c>
      <c r="J14" s="1">
        <v>25</v>
      </c>
      <c r="K14" s="1">
        <v>0</v>
      </c>
    </row>
    <row r="15" spans="2:16" ht="16.5" customHeight="1" x14ac:dyDescent="0.15">
      <c r="B15" s="17" t="s">
        <v>90</v>
      </c>
      <c r="C15" s="17"/>
      <c r="D15" s="18" t="s">
        <v>7</v>
      </c>
      <c r="E15" s="17"/>
      <c r="F15" s="4" t="s">
        <v>138</v>
      </c>
      <c r="G15" s="58">
        <v>649</v>
      </c>
      <c r="H15" s="1">
        <v>541</v>
      </c>
      <c r="I15" s="1">
        <v>6</v>
      </c>
      <c r="J15" s="1">
        <v>789</v>
      </c>
      <c r="K15" s="1">
        <v>152</v>
      </c>
    </row>
    <row r="16" spans="2:16" ht="19.2" customHeight="1" x14ac:dyDescent="0.15">
      <c r="B16" s="17" t="s">
        <v>91</v>
      </c>
      <c r="C16" s="17"/>
      <c r="D16" s="18" t="s">
        <v>340</v>
      </c>
      <c r="E16" s="17"/>
      <c r="F16" s="4" t="s">
        <v>343</v>
      </c>
      <c r="G16" s="57">
        <v>33</v>
      </c>
      <c r="H16" s="1">
        <v>36</v>
      </c>
      <c r="I16" s="1">
        <v>0</v>
      </c>
      <c r="J16" s="1">
        <v>30</v>
      </c>
      <c r="K16" s="1">
        <v>3</v>
      </c>
    </row>
    <row r="17" spans="2:14" ht="16.5" customHeight="1" x14ac:dyDescent="0.15">
      <c r="B17" s="17" t="s">
        <v>92</v>
      </c>
      <c r="C17" s="17"/>
      <c r="D17" s="18" t="s">
        <v>8</v>
      </c>
      <c r="E17" s="17"/>
      <c r="F17" s="4" t="s">
        <v>139</v>
      </c>
      <c r="G17" s="40">
        <v>808</v>
      </c>
      <c r="H17" s="1">
        <v>725</v>
      </c>
      <c r="I17" s="1">
        <v>7</v>
      </c>
      <c r="J17" s="1">
        <v>760</v>
      </c>
      <c r="K17" s="1">
        <v>96</v>
      </c>
    </row>
    <row r="18" spans="2:14" ht="16.5" customHeight="1" x14ac:dyDescent="0.15">
      <c r="B18" s="17" t="s">
        <v>93</v>
      </c>
      <c r="C18" s="17"/>
      <c r="D18" s="18" t="s">
        <v>9</v>
      </c>
      <c r="E18" s="17"/>
      <c r="F18" s="4" t="s">
        <v>140</v>
      </c>
      <c r="G18" s="40">
        <v>840</v>
      </c>
      <c r="H18" s="1">
        <v>658</v>
      </c>
      <c r="I18" s="1">
        <v>35</v>
      </c>
      <c r="J18" s="1">
        <v>519</v>
      </c>
      <c r="K18" s="1">
        <v>29</v>
      </c>
    </row>
    <row r="19" spans="2:14" ht="16.5" customHeight="1" x14ac:dyDescent="0.15">
      <c r="B19" s="17" t="s">
        <v>94</v>
      </c>
      <c r="C19" s="17"/>
      <c r="D19" s="18" t="s">
        <v>341</v>
      </c>
      <c r="E19" s="17"/>
      <c r="F19" s="4" t="s">
        <v>342</v>
      </c>
      <c r="G19" s="40">
        <v>1405</v>
      </c>
      <c r="H19" s="1">
        <v>1311</v>
      </c>
      <c r="I19" s="1">
        <v>36</v>
      </c>
      <c r="J19" s="1">
        <v>1178</v>
      </c>
      <c r="K19" s="1">
        <v>134</v>
      </c>
    </row>
    <row r="20" spans="2:14" s="14" customFormat="1" ht="16.5" customHeight="1" x14ac:dyDescent="0.15">
      <c r="B20" s="15" t="s">
        <v>263</v>
      </c>
      <c r="C20" s="15"/>
      <c r="D20" s="16" t="s">
        <v>10</v>
      </c>
      <c r="E20" s="15"/>
      <c r="F20" s="13" t="s">
        <v>264</v>
      </c>
      <c r="G20" s="52">
        <f>SUM(G21:G23,G26:G27)</f>
        <v>56753</v>
      </c>
      <c r="H20" s="50">
        <f>SUM(H21:H23,H26:H27)</f>
        <v>47989</v>
      </c>
      <c r="I20" s="50">
        <f>SUM(I21:I23,I26:I27)</f>
        <v>163</v>
      </c>
      <c r="J20" s="50">
        <f>SUM(J21:J23,J26:J27)</f>
        <v>50789</v>
      </c>
      <c r="K20" s="50">
        <f>SUM(K21:K23,K26:K27)</f>
        <v>3484</v>
      </c>
    </row>
    <row r="21" spans="2:14" ht="19.2" x14ac:dyDescent="0.15">
      <c r="B21" s="17" t="s">
        <v>95</v>
      </c>
      <c r="C21" s="17"/>
      <c r="D21" s="18" t="s">
        <v>11</v>
      </c>
      <c r="E21" s="17"/>
      <c r="F21" s="4" t="s">
        <v>129</v>
      </c>
      <c r="G21" s="1">
        <v>3</v>
      </c>
      <c r="H21" s="1">
        <v>3</v>
      </c>
      <c r="I21" s="1">
        <v>0</v>
      </c>
      <c r="J21" s="1">
        <v>5</v>
      </c>
      <c r="K21" s="1">
        <v>4</v>
      </c>
    </row>
    <row r="22" spans="2:14" ht="16.5" customHeight="1" x14ac:dyDescent="0.15">
      <c r="B22" s="17" t="s">
        <v>96</v>
      </c>
      <c r="C22" s="17"/>
      <c r="D22" s="18" t="s">
        <v>12</v>
      </c>
      <c r="E22" s="17"/>
      <c r="F22" s="4" t="s">
        <v>141</v>
      </c>
      <c r="G22" s="1">
        <v>30276</v>
      </c>
      <c r="H22" s="1">
        <v>25556</v>
      </c>
      <c r="I22" s="1">
        <v>65</v>
      </c>
      <c r="J22" s="1">
        <v>26377</v>
      </c>
      <c r="K22" s="1">
        <v>898</v>
      </c>
    </row>
    <row r="23" spans="2:14" ht="16.5" customHeight="1" x14ac:dyDescent="0.15">
      <c r="B23" s="17" t="s">
        <v>97</v>
      </c>
      <c r="C23" s="17"/>
      <c r="D23" s="18" t="s">
        <v>13</v>
      </c>
      <c r="E23" s="17"/>
      <c r="F23" s="4" t="s">
        <v>142</v>
      </c>
      <c r="G23" s="19">
        <f>SUM(G24:G25)</f>
        <v>21188</v>
      </c>
      <c r="H23" s="19">
        <f>SUM(H24:H25)</f>
        <v>17987</v>
      </c>
      <c r="I23" s="19">
        <f>SUM(I24:I25)</f>
        <v>72</v>
      </c>
      <c r="J23" s="19">
        <f>SUM(J24:J25)</f>
        <v>20105</v>
      </c>
      <c r="K23" s="19">
        <f>SUM(K24:K25)</f>
        <v>2044</v>
      </c>
    </row>
    <row r="24" spans="2:14" ht="16.5" customHeight="1" x14ac:dyDescent="0.15">
      <c r="B24" s="17" t="s">
        <v>98</v>
      </c>
      <c r="C24" s="17"/>
      <c r="D24" s="18" t="s">
        <v>14</v>
      </c>
      <c r="E24" s="17"/>
      <c r="F24" s="4" t="s">
        <v>143</v>
      </c>
      <c r="G24" s="1">
        <v>21121</v>
      </c>
      <c r="H24" s="1">
        <v>17926</v>
      </c>
      <c r="I24" s="1">
        <v>71</v>
      </c>
      <c r="J24" s="1">
        <v>20026</v>
      </c>
      <c r="K24" s="1">
        <v>2041</v>
      </c>
    </row>
    <row r="25" spans="2:14" ht="16.5" customHeight="1" x14ac:dyDescent="0.15">
      <c r="B25" s="17" t="s">
        <v>99</v>
      </c>
      <c r="C25" s="17"/>
      <c r="D25" s="18" t="s">
        <v>15</v>
      </c>
      <c r="E25" s="17"/>
      <c r="F25" s="4" t="s">
        <v>144</v>
      </c>
      <c r="G25" s="1">
        <v>67</v>
      </c>
      <c r="H25" s="1">
        <v>61</v>
      </c>
      <c r="I25" s="1">
        <v>1</v>
      </c>
      <c r="J25" s="1">
        <v>79</v>
      </c>
      <c r="K25" s="1">
        <v>3</v>
      </c>
    </row>
    <row r="26" spans="2:14" ht="16.5" customHeight="1" x14ac:dyDescent="0.15">
      <c r="B26" s="17" t="s">
        <v>100</v>
      </c>
      <c r="C26" s="17"/>
      <c r="D26" s="18" t="s">
        <v>16</v>
      </c>
      <c r="E26" s="17"/>
      <c r="F26" s="4" t="s">
        <v>145</v>
      </c>
      <c r="G26" s="1">
        <v>3657</v>
      </c>
      <c r="H26" s="1">
        <v>3155</v>
      </c>
      <c r="I26" s="1">
        <v>14</v>
      </c>
      <c r="J26" s="1">
        <v>2764</v>
      </c>
      <c r="K26" s="1">
        <v>182</v>
      </c>
    </row>
    <row r="27" spans="2:14" ht="16.5" customHeight="1" x14ac:dyDescent="0.15">
      <c r="B27" s="17" t="s">
        <v>101</v>
      </c>
      <c r="C27" s="17"/>
      <c r="D27" s="18" t="s">
        <v>17</v>
      </c>
      <c r="E27" s="17"/>
      <c r="F27" s="4" t="s">
        <v>146</v>
      </c>
      <c r="G27" s="1">
        <v>1629</v>
      </c>
      <c r="H27" s="1">
        <v>1288</v>
      </c>
      <c r="I27" s="1">
        <v>12</v>
      </c>
      <c r="J27" s="1">
        <v>1538</v>
      </c>
      <c r="K27" s="1">
        <v>356</v>
      </c>
    </row>
    <row r="28" spans="2:14" s="14" customFormat="1" ht="16.5" customHeight="1" x14ac:dyDescent="0.15">
      <c r="B28" s="15" t="s">
        <v>265</v>
      </c>
      <c r="C28" s="15"/>
      <c r="D28" s="16" t="s">
        <v>18</v>
      </c>
      <c r="E28" s="15"/>
      <c r="F28" s="13" t="s">
        <v>147</v>
      </c>
      <c r="G28" s="50">
        <f>SUM(G29:G31)</f>
        <v>532565</v>
      </c>
      <c r="H28" s="50">
        <f>SUM(H29:H31)</f>
        <v>180897</v>
      </c>
      <c r="I28" s="50">
        <f>SUM(I29:I31)</f>
        <v>7561</v>
      </c>
      <c r="J28" s="50">
        <f>SUM(J29:J31)</f>
        <v>94144</v>
      </c>
      <c r="K28" s="50">
        <f>SUM(K29:K31)</f>
        <v>10813</v>
      </c>
    </row>
    <row r="29" spans="2:14" ht="16.5" customHeight="1" x14ac:dyDescent="0.15">
      <c r="B29" s="17" t="s">
        <v>102</v>
      </c>
      <c r="C29" s="17"/>
      <c r="D29" s="18" t="s">
        <v>19</v>
      </c>
      <c r="E29" s="17"/>
      <c r="F29" s="4" t="s">
        <v>130</v>
      </c>
      <c r="G29" s="1">
        <v>57808</v>
      </c>
      <c r="H29" s="1">
        <v>37083</v>
      </c>
      <c r="I29" s="1">
        <v>551</v>
      </c>
      <c r="J29" s="1">
        <v>6106</v>
      </c>
      <c r="K29" s="1">
        <v>553</v>
      </c>
      <c r="M29" s="20"/>
      <c r="N29" s="20"/>
    </row>
    <row r="30" spans="2:14" ht="19.2" x14ac:dyDescent="0.15">
      <c r="B30" s="17" t="s">
        <v>103</v>
      </c>
      <c r="C30" s="17"/>
      <c r="D30" s="18" t="s">
        <v>20</v>
      </c>
      <c r="E30" s="17"/>
      <c r="F30" s="4" t="s">
        <v>131</v>
      </c>
      <c r="G30" s="1">
        <v>187101</v>
      </c>
      <c r="H30" s="1">
        <v>17271</v>
      </c>
      <c r="I30" s="1">
        <v>3832</v>
      </c>
      <c r="J30" s="1">
        <v>8026</v>
      </c>
      <c r="K30" s="1">
        <v>3081</v>
      </c>
      <c r="M30" s="20"/>
      <c r="N30" s="20"/>
    </row>
    <row r="31" spans="2:14" ht="19.2" x14ac:dyDescent="0.15">
      <c r="B31" s="17" t="s">
        <v>104</v>
      </c>
      <c r="C31" s="17"/>
      <c r="D31" s="18" t="s">
        <v>21</v>
      </c>
      <c r="E31" s="17"/>
      <c r="F31" s="4" t="s">
        <v>148</v>
      </c>
      <c r="G31" s="1">
        <v>287656</v>
      </c>
      <c r="H31" s="1">
        <v>126543</v>
      </c>
      <c r="I31" s="1">
        <v>3178</v>
      </c>
      <c r="J31" s="1">
        <v>80012</v>
      </c>
      <c r="K31" s="1">
        <v>7179</v>
      </c>
      <c r="M31" s="20"/>
      <c r="N31" s="20"/>
    </row>
    <row r="32" spans="2:14" s="14" customFormat="1" ht="16.5" customHeight="1" x14ac:dyDescent="0.15">
      <c r="B32" s="15" t="s">
        <v>266</v>
      </c>
      <c r="C32" s="15"/>
      <c r="D32" s="16" t="s">
        <v>22</v>
      </c>
      <c r="E32" s="15"/>
      <c r="F32" s="13" t="s">
        <v>267</v>
      </c>
      <c r="G32" s="50">
        <f>SUM(G33:G34,G37,G43,G46:G47)</f>
        <v>36031</v>
      </c>
      <c r="H32" s="50">
        <f>SUM(H33:H34,H37,H43,H46:H47)</f>
        <v>19096</v>
      </c>
      <c r="I32" s="50">
        <f>SUM(I33:I34,I37,I43,I46:I47)</f>
        <v>179</v>
      </c>
      <c r="J32" s="50">
        <f>SUM(J33:J34,J37,J43,J46:J47)</f>
        <v>10965</v>
      </c>
      <c r="K32" s="50">
        <f>SUM(K33:K34,K37,K43,K46:K47)</f>
        <v>901</v>
      </c>
    </row>
    <row r="33" spans="2:11" ht="16.5" customHeight="1" x14ac:dyDescent="0.15">
      <c r="B33" s="17" t="s">
        <v>105</v>
      </c>
      <c r="C33" s="17"/>
      <c r="D33" s="18" t="s">
        <v>23</v>
      </c>
      <c r="E33" s="17"/>
      <c r="F33" s="4" t="s">
        <v>149</v>
      </c>
      <c r="G33" s="1">
        <v>32207</v>
      </c>
      <c r="H33" s="1">
        <v>15902</v>
      </c>
      <c r="I33" s="1">
        <v>126</v>
      </c>
      <c r="J33" s="1">
        <v>8843</v>
      </c>
      <c r="K33" s="1">
        <v>808</v>
      </c>
    </row>
    <row r="34" spans="2:11" ht="16.5" customHeight="1" x14ac:dyDescent="0.15">
      <c r="B34" s="17" t="s">
        <v>106</v>
      </c>
      <c r="C34" s="17"/>
      <c r="D34" s="18" t="s">
        <v>24</v>
      </c>
      <c r="E34" s="17"/>
      <c r="F34" s="4" t="s">
        <v>334</v>
      </c>
      <c r="G34" s="19">
        <f>SUM(G35:G36)</f>
        <v>1397</v>
      </c>
      <c r="H34" s="19">
        <f>SUM(H35:H36)</f>
        <v>1056</v>
      </c>
      <c r="I34" s="19">
        <f>SUM(I35:I36)</f>
        <v>17</v>
      </c>
      <c r="J34" s="19">
        <f>SUM(J35:J36)</f>
        <v>917</v>
      </c>
      <c r="K34" s="19">
        <f>SUM(K35:K36)</f>
        <v>11</v>
      </c>
    </row>
    <row r="35" spans="2:11" ht="16.5" customHeight="1" x14ac:dyDescent="0.15">
      <c r="B35" s="17" t="s">
        <v>107</v>
      </c>
      <c r="C35" s="17"/>
      <c r="D35" s="18" t="s">
        <v>25</v>
      </c>
      <c r="E35" s="17"/>
      <c r="F35" s="4" t="s">
        <v>150</v>
      </c>
      <c r="G35" s="1">
        <v>597</v>
      </c>
      <c r="H35" s="1">
        <v>422</v>
      </c>
      <c r="I35" s="1">
        <v>10</v>
      </c>
      <c r="J35" s="1">
        <v>346</v>
      </c>
      <c r="K35" s="1">
        <v>6</v>
      </c>
    </row>
    <row r="36" spans="2:11" ht="19.2" x14ac:dyDescent="0.15">
      <c r="B36" s="17" t="s">
        <v>108</v>
      </c>
      <c r="C36" s="17"/>
      <c r="D36" s="18" t="s">
        <v>26</v>
      </c>
      <c r="E36" s="17"/>
      <c r="F36" s="4" t="s">
        <v>191</v>
      </c>
      <c r="G36" s="1">
        <v>800</v>
      </c>
      <c r="H36" s="1">
        <v>634</v>
      </c>
      <c r="I36" s="1">
        <v>7</v>
      </c>
      <c r="J36" s="1">
        <v>571</v>
      </c>
      <c r="K36" s="1">
        <v>5</v>
      </c>
    </row>
    <row r="37" spans="2:11" ht="16.5" customHeight="1" x14ac:dyDescent="0.15">
      <c r="B37" s="17" t="s">
        <v>109</v>
      </c>
      <c r="C37" s="17"/>
      <c r="D37" s="18" t="s">
        <v>27</v>
      </c>
      <c r="E37" s="17"/>
      <c r="F37" s="4" t="s">
        <v>151</v>
      </c>
      <c r="G37" s="19">
        <f>SUM(G38:G42)</f>
        <v>2323</v>
      </c>
      <c r="H37" s="19">
        <f>SUM(H38:H42)</f>
        <v>2049</v>
      </c>
      <c r="I37" s="19">
        <f>SUM(I38:I42)</f>
        <v>29</v>
      </c>
      <c r="J37" s="19">
        <f>SUM(J38:J42)</f>
        <v>1088</v>
      </c>
      <c r="K37" s="19">
        <f>SUM(K38:K42)</f>
        <v>82</v>
      </c>
    </row>
    <row r="38" spans="2:11" ht="16.5" customHeight="1" x14ac:dyDescent="0.15">
      <c r="B38" s="17" t="s">
        <v>110</v>
      </c>
      <c r="C38" s="17"/>
      <c r="D38" s="18" t="s">
        <v>28</v>
      </c>
      <c r="E38" s="17"/>
      <c r="F38" s="4" t="s">
        <v>152</v>
      </c>
      <c r="G38" s="1">
        <v>328</v>
      </c>
      <c r="H38" s="1">
        <v>167</v>
      </c>
      <c r="I38" s="1">
        <v>10</v>
      </c>
      <c r="J38" s="1">
        <v>49</v>
      </c>
      <c r="K38" s="1">
        <v>5</v>
      </c>
    </row>
    <row r="39" spans="2:11" ht="16.5" customHeight="1" x14ac:dyDescent="0.15">
      <c r="B39" s="17" t="s">
        <v>111</v>
      </c>
      <c r="C39" s="17"/>
      <c r="D39" s="18" t="s">
        <v>29</v>
      </c>
      <c r="E39" s="17"/>
      <c r="F39" s="4" t="s">
        <v>153</v>
      </c>
      <c r="G39" s="1">
        <v>1488</v>
      </c>
      <c r="H39" s="1">
        <v>1374</v>
      </c>
      <c r="I39" s="1">
        <v>15</v>
      </c>
      <c r="J39" s="1">
        <v>955</v>
      </c>
      <c r="K39" s="1">
        <v>65</v>
      </c>
    </row>
    <row r="40" spans="2:11" ht="21" customHeight="1" x14ac:dyDescent="0.15">
      <c r="B40" s="17" t="s">
        <v>199</v>
      </c>
      <c r="C40" s="17"/>
      <c r="D40" s="18" t="s">
        <v>200</v>
      </c>
      <c r="E40" s="17"/>
      <c r="F40" s="4" t="s">
        <v>273</v>
      </c>
      <c r="G40" s="1">
        <v>202</v>
      </c>
      <c r="H40" s="1">
        <v>286</v>
      </c>
      <c r="I40" s="1">
        <v>0</v>
      </c>
      <c r="J40" s="1">
        <v>26</v>
      </c>
      <c r="K40" s="1">
        <v>2</v>
      </c>
    </row>
    <row r="41" spans="2:11" ht="16.5" customHeight="1" x14ac:dyDescent="0.15">
      <c r="B41" s="17" t="s">
        <v>197</v>
      </c>
      <c r="C41" s="17"/>
      <c r="D41" s="18" t="s">
        <v>30</v>
      </c>
      <c r="E41" s="17"/>
      <c r="F41" s="4" t="s">
        <v>154</v>
      </c>
      <c r="G41" s="1">
        <v>259</v>
      </c>
      <c r="H41" s="1">
        <v>176</v>
      </c>
      <c r="I41" s="1">
        <v>2</v>
      </c>
      <c r="J41" s="1">
        <v>42</v>
      </c>
      <c r="K41" s="1">
        <v>9</v>
      </c>
    </row>
    <row r="42" spans="2:11" ht="16.5" customHeight="1" x14ac:dyDescent="0.15">
      <c r="B42" s="17" t="s">
        <v>198</v>
      </c>
      <c r="C42" s="17"/>
      <c r="D42" s="18" t="s">
        <v>31</v>
      </c>
      <c r="E42" s="17"/>
      <c r="F42" s="4" t="s">
        <v>48</v>
      </c>
      <c r="G42" s="1">
        <v>46</v>
      </c>
      <c r="H42" s="1">
        <v>46</v>
      </c>
      <c r="I42" s="1">
        <v>2</v>
      </c>
      <c r="J42" s="1">
        <v>16</v>
      </c>
      <c r="K42" s="1">
        <v>1</v>
      </c>
    </row>
    <row r="43" spans="2:11" ht="16.5" customHeight="1" x14ac:dyDescent="0.15">
      <c r="B43" s="17" t="s">
        <v>112</v>
      </c>
      <c r="C43" s="17"/>
      <c r="D43" s="18" t="s">
        <v>32</v>
      </c>
      <c r="E43" s="17"/>
      <c r="F43" s="4" t="s">
        <v>155</v>
      </c>
      <c r="G43" s="19">
        <f>SUM(G44:G45)</f>
        <v>49</v>
      </c>
      <c r="H43" s="19">
        <f>SUM(H44:H45)</f>
        <v>44</v>
      </c>
      <c r="I43" s="19">
        <f>SUM(I44:I45)</f>
        <v>5</v>
      </c>
      <c r="J43" s="19">
        <f>SUM(J44:J45)</f>
        <v>66</v>
      </c>
      <c r="K43" s="19">
        <f>SUM(K44:K45)</f>
        <v>0</v>
      </c>
    </row>
    <row r="44" spans="2:11" ht="16.5" customHeight="1" x14ac:dyDescent="0.15">
      <c r="B44" s="17" t="s">
        <v>113</v>
      </c>
      <c r="C44" s="17"/>
      <c r="D44" s="18" t="s">
        <v>33</v>
      </c>
      <c r="E44" s="17"/>
      <c r="F44" s="4" t="s">
        <v>306</v>
      </c>
      <c r="G44" s="1">
        <v>32</v>
      </c>
      <c r="H44" s="1">
        <v>28</v>
      </c>
      <c r="I44" s="1">
        <v>0</v>
      </c>
      <c r="J44" s="1">
        <v>52</v>
      </c>
      <c r="K44" s="1">
        <v>0</v>
      </c>
    </row>
    <row r="45" spans="2:11" ht="16.5" customHeight="1" x14ac:dyDescent="0.15">
      <c r="B45" s="17" t="s">
        <v>114</v>
      </c>
      <c r="C45" s="17"/>
      <c r="D45" s="18" t="s">
        <v>34</v>
      </c>
      <c r="E45" s="17"/>
      <c r="F45" s="4" t="s">
        <v>156</v>
      </c>
      <c r="G45" s="1">
        <v>17</v>
      </c>
      <c r="H45" s="1">
        <v>16</v>
      </c>
      <c r="I45" s="1">
        <v>5</v>
      </c>
      <c r="J45" s="1">
        <v>14</v>
      </c>
      <c r="K45" s="1">
        <v>0</v>
      </c>
    </row>
    <row r="46" spans="2:11" ht="19.2" x14ac:dyDescent="0.15">
      <c r="B46" s="17" t="s">
        <v>274</v>
      </c>
      <c r="C46" s="17"/>
      <c r="D46" s="18" t="s">
        <v>201</v>
      </c>
      <c r="E46" s="17"/>
      <c r="F46" s="4" t="s">
        <v>272</v>
      </c>
      <c r="G46" s="1">
        <v>0</v>
      </c>
      <c r="H46" s="1">
        <v>0</v>
      </c>
      <c r="I46" s="1">
        <v>0</v>
      </c>
      <c r="J46" s="1">
        <v>0</v>
      </c>
      <c r="K46" s="1">
        <v>0</v>
      </c>
    </row>
    <row r="47" spans="2:11" ht="16.5" customHeight="1" thickBot="1" x14ac:dyDescent="0.2">
      <c r="B47" s="17" t="s">
        <v>275</v>
      </c>
      <c r="C47" s="17"/>
      <c r="D47" s="18" t="s">
        <v>35</v>
      </c>
      <c r="E47" s="17"/>
      <c r="F47" s="4" t="s">
        <v>157</v>
      </c>
      <c r="G47" s="1">
        <v>55</v>
      </c>
      <c r="H47" s="1">
        <v>45</v>
      </c>
      <c r="I47" s="1">
        <v>2</v>
      </c>
      <c r="J47" s="1">
        <v>51</v>
      </c>
      <c r="K47" s="1">
        <v>0</v>
      </c>
    </row>
    <row r="48" spans="2:11" ht="33" customHeight="1" x14ac:dyDescent="0.15">
      <c r="B48" s="60" t="s">
        <v>165</v>
      </c>
      <c r="C48" s="60"/>
      <c r="D48" s="61" t="s">
        <v>337</v>
      </c>
      <c r="E48" s="61"/>
      <c r="F48" s="61"/>
      <c r="G48" s="61"/>
      <c r="H48" s="61"/>
      <c r="I48" s="61"/>
      <c r="J48" s="61"/>
      <c r="K48" s="61"/>
    </row>
    <row r="49" spans="4:4" x14ac:dyDescent="0.15">
      <c r="D49" s="17"/>
    </row>
  </sheetData>
  <mergeCells count="9">
    <mergeCell ref="B48:C48"/>
    <mergeCell ref="D48:K48"/>
    <mergeCell ref="D3:J3"/>
    <mergeCell ref="B2:K2"/>
    <mergeCell ref="B6:D6"/>
    <mergeCell ref="H4:I4"/>
    <mergeCell ref="J4:K4"/>
    <mergeCell ref="G4:G5"/>
    <mergeCell ref="B4:F5"/>
  </mergeCells>
  <phoneticPr fontId="2"/>
  <printOptions horizontalCentered="1"/>
  <pageMargins left="0.39370078740157483" right="0.39370078740157483" top="0.39370078740157483" bottom="0" header="0.31496062992125984" footer="0.31496062992125984"/>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53"/>
  <sheetViews>
    <sheetView view="pageBreakPreview" topLeftCell="B1" zoomScaleNormal="100" zoomScaleSheetLayoutView="100" workbookViewId="0">
      <selection activeCell="C6" sqref="C6"/>
    </sheetView>
  </sheetViews>
  <sheetFormatPr defaultColWidth="9.28515625" defaultRowHeight="9.6" x14ac:dyDescent="0.15"/>
  <cols>
    <col min="1" max="1" width="2.85546875" style="21" customWidth="1"/>
    <col min="2" max="2" width="8.42578125" style="21" customWidth="1"/>
    <col min="3" max="3" width="1.85546875" style="21" customWidth="1"/>
    <col min="4" max="4" width="28.28515625" style="21" bestFit="1" customWidth="1"/>
    <col min="5" max="5" width="1.85546875" style="21" customWidth="1"/>
    <col min="6" max="6" width="30.85546875" style="21" customWidth="1"/>
    <col min="7" max="7" width="13.28515625" style="21" customWidth="1"/>
    <col min="8" max="8" width="9" style="21" customWidth="1"/>
    <col min="9" max="9" width="14" style="21" customWidth="1"/>
    <col min="10" max="10" width="9" style="21" customWidth="1"/>
    <col min="11" max="11" width="12.140625" style="21" customWidth="1"/>
    <col min="12" max="16384" width="9.28515625" style="21"/>
  </cols>
  <sheetData>
    <row r="1" spans="2:16" x14ac:dyDescent="0.15">
      <c r="B1" s="21" t="s">
        <v>312</v>
      </c>
    </row>
    <row r="2" spans="2:16" ht="14.4" x14ac:dyDescent="0.15">
      <c r="B2" s="63" t="s">
        <v>309</v>
      </c>
      <c r="C2" s="63"/>
      <c r="D2" s="63"/>
      <c r="E2" s="63"/>
      <c r="F2" s="63"/>
      <c r="G2" s="63"/>
      <c r="H2" s="63"/>
      <c r="I2" s="63"/>
      <c r="J2" s="63"/>
      <c r="K2" s="63"/>
    </row>
    <row r="3" spans="2:16" ht="10.199999999999999" thickBot="1" x14ac:dyDescent="0.2">
      <c r="B3" s="73" t="s">
        <v>310</v>
      </c>
      <c r="C3" s="73"/>
      <c r="D3" s="73"/>
      <c r="E3" s="73"/>
      <c r="F3" s="73"/>
      <c r="G3" s="73"/>
      <c r="H3" s="73"/>
      <c r="I3" s="73"/>
      <c r="J3" s="73"/>
      <c r="K3" s="73"/>
    </row>
    <row r="4" spans="2:16" s="5" customFormat="1" ht="10.5" customHeight="1" x14ac:dyDescent="0.15">
      <c r="B4" s="70" t="s">
        <v>259</v>
      </c>
      <c r="C4" s="70"/>
      <c r="D4" s="70"/>
      <c r="E4" s="70"/>
      <c r="F4" s="71"/>
      <c r="G4" s="76" t="s">
        <v>127</v>
      </c>
      <c r="H4" s="65" t="s">
        <v>125</v>
      </c>
      <c r="I4" s="66"/>
      <c r="J4" s="65" t="s">
        <v>124</v>
      </c>
      <c r="K4" s="77"/>
    </row>
    <row r="5" spans="2:16" s="5" customFormat="1" ht="57.6" x14ac:dyDescent="0.15">
      <c r="B5" s="67"/>
      <c r="C5" s="67"/>
      <c r="D5" s="67"/>
      <c r="E5" s="67"/>
      <c r="F5" s="66"/>
      <c r="G5" s="69"/>
      <c r="H5" s="10" t="s">
        <v>126</v>
      </c>
      <c r="I5" s="10" t="s">
        <v>128</v>
      </c>
      <c r="J5" s="10" t="s">
        <v>126</v>
      </c>
      <c r="K5" s="10" t="s">
        <v>123</v>
      </c>
    </row>
    <row r="6" spans="2:16" s="14" customFormat="1" ht="17.100000000000001" customHeight="1" x14ac:dyDescent="0.15">
      <c r="B6" s="15" t="s">
        <v>268</v>
      </c>
      <c r="C6" s="15"/>
      <c r="D6" s="16" t="s">
        <v>36</v>
      </c>
      <c r="E6" s="15"/>
      <c r="F6" s="13" t="s">
        <v>269</v>
      </c>
      <c r="G6" s="50">
        <f>SUM(G7,G11)</f>
        <v>8710</v>
      </c>
      <c r="H6" s="50">
        <f>SUM(H7,H11)</f>
        <v>6904</v>
      </c>
      <c r="I6" s="50">
        <f>SUM(I7,I11)</f>
        <v>70</v>
      </c>
      <c r="J6" s="50">
        <f>SUM(J7,J11)</f>
        <v>5406</v>
      </c>
      <c r="K6" s="50">
        <f>SUM(K7,K11)</f>
        <v>502</v>
      </c>
    </row>
    <row r="7" spans="2:16" s="5" customFormat="1" ht="17.100000000000001" customHeight="1" x14ac:dyDescent="0.15">
      <c r="B7" s="17" t="s">
        <v>115</v>
      </c>
      <c r="C7" s="17"/>
      <c r="D7" s="18" t="s">
        <v>37</v>
      </c>
      <c r="E7" s="17"/>
      <c r="F7" s="4" t="s">
        <v>158</v>
      </c>
      <c r="G7" s="19">
        <f>SUM(G8:G10)</f>
        <v>267</v>
      </c>
      <c r="H7" s="19">
        <f>SUM(H8:H10)</f>
        <v>255</v>
      </c>
      <c r="I7" s="19">
        <f>SUM(I8:I10)</f>
        <v>1</v>
      </c>
      <c r="J7" s="19">
        <f>SUM(J8:J10)</f>
        <v>452</v>
      </c>
      <c r="K7" s="19">
        <f>SUM(K8:K10)</f>
        <v>7</v>
      </c>
    </row>
    <row r="8" spans="2:16" s="5" customFormat="1" ht="17.100000000000001" customHeight="1" x14ac:dyDescent="0.15">
      <c r="B8" s="17" t="s">
        <v>116</v>
      </c>
      <c r="C8" s="17"/>
      <c r="D8" s="18" t="s">
        <v>38</v>
      </c>
      <c r="E8" s="17"/>
      <c r="F8" s="4" t="s">
        <v>159</v>
      </c>
      <c r="G8" s="1">
        <v>75</v>
      </c>
      <c r="H8" s="1">
        <v>71</v>
      </c>
      <c r="I8" s="1">
        <v>1</v>
      </c>
      <c r="J8" s="1">
        <v>220</v>
      </c>
      <c r="K8" s="1">
        <v>4</v>
      </c>
    </row>
    <row r="9" spans="2:16" s="5" customFormat="1" ht="17.100000000000001" customHeight="1" x14ac:dyDescent="0.15">
      <c r="B9" s="17" t="s">
        <v>117</v>
      </c>
      <c r="C9" s="17"/>
      <c r="D9" s="18" t="s">
        <v>39</v>
      </c>
      <c r="E9" s="17"/>
      <c r="F9" s="4" t="s">
        <v>160</v>
      </c>
      <c r="G9" s="1">
        <v>163</v>
      </c>
      <c r="H9" s="1">
        <v>160</v>
      </c>
      <c r="I9" s="1">
        <v>0</v>
      </c>
      <c r="J9" s="1">
        <v>181</v>
      </c>
      <c r="K9" s="1">
        <v>3</v>
      </c>
    </row>
    <row r="10" spans="2:16" s="5" customFormat="1" ht="17.100000000000001" customHeight="1" x14ac:dyDescent="0.15">
      <c r="B10" s="17" t="s">
        <v>118</v>
      </c>
      <c r="C10" s="17"/>
      <c r="D10" s="37" t="s">
        <v>40</v>
      </c>
      <c r="E10" s="38"/>
      <c r="F10" s="4" t="s">
        <v>161</v>
      </c>
      <c r="G10" s="1">
        <v>29</v>
      </c>
      <c r="H10" s="1">
        <v>24</v>
      </c>
      <c r="I10" s="1">
        <v>0</v>
      </c>
      <c r="J10" s="1">
        <v>51</v>
      </c>
      <c r="K10" s="1">
        <v>0</v>
      </c>
    </row>
    <row r="11" spans="2:16" s="5" customFormat="1" ht="17.100000000000001" customHeight="1" x14ac:dyDescent="0.15">
      <c r="B11" s="17" t="s">
        <v>119</v>
      </c>
      <c r="C11" s="17"/>
      <c r="D11" s="18" t="s">
        <v>41</v>
      </c>
      <c r="E11" s="17"/>
      <c r="F11" s="4" t="s">
        <v>162</v>
      </c>
      <c r="G11" s="19">
        <f>SUM(G12:G14)</f>
        <v>8443</v>
      </c>
      <c r="H11" s="19">
        <f>SUM(H12:H14)</f>
        <v>6649</v>
      </c>
      <c r="I11" s="19">
        <f>SUM(I12:I14)</f>
        <v>69</v>
      </c>
      <c r="J11" s="19">
        <f>SUM(J12:J14)</f>
        <v>4954</v>
      </c>
      <c r="K11" s="19">
        <f>SUM(K12:K14)</f>
        <v>495</v>
      </c>
    </row>
    <row r="12" spans="2:16" s="5" customFormat="1" ht="17.100000000000001" customHeight="1" x14ac:dyDescent="0.15">
      <c r="B12" s="17" t="s">
        <v>120</v>
      </c>
      <c r="C12" s="17"/>
      <c r="D12" s="18" t="s">
        <v>42</v>
      </c>
      <c r="E12" s="17"/>
      <c r="F12" s="4" t="s">
        <v>163</v>
      </c>
      <c r="G12" s="1">
        <v>4900</v>
      </c>
      <c r="H12" s="1">
        <v>3999</v>
      </c>
      <c r="I12" s="1">
        <v>54</v>
      </c>
      <c r="J12" s="1">
        <v>2926</v>
      </c>
      <c r="K12" s="1">
        <v>328</v>
      </c>
    </row>
    <row r="13" spans="2:16" s="5" customFormat="1" ht="19.2" x14ac:dyDescent="0.15">
      <c r="B13" s="17" t="s">
        <v>121</v>
      </c>
      <c r="C13" s="17"/>
      <c r="D13" s="18" t="s">
        <v>43</v>
      </c>
      <c r="E13" s="17"/>
      <c r="F13" s="4" t="s">
        <v>164</v>
      </c>
      <c r="G13" s="1">
        <v>2569</v>
      </c>
      <c r="H13" s="1">
        <v>1770</v>
      </c>
      <c r="I13" s="1">
        <v>9</v>
      </c>
      <c r="J13" s="1">
        <v>1464</v>
      </c>
      <c r="K13" s="1">
        <v>90</v>
      </c>
    </row>
    <row r="14" spans="2:16" s="5" customFormat="1" ht="19.2" x14ac:dyDescent="0.15">
      <c r="B14" s="26" t="s">
        <v>122</v>
      </c>
      <c r="C14" s="26"/>
      <c r="D14" s="24" t="s">
        <v>44</v>
      </c>
      <c r="E14" s="26"/>
      <c r="F14" s="39" t="s">
        <v>339</v>
      </c>
      <c r="G14" s="1">
        <v>974</v>
      </c>
      <c r="H14" s="1">
        <v>880</v>
      </c>
      <c r="I14" s="1">
        <v>6</v>
      </c>
      <c r="J14" s="40">
        <v>564</v>
      </c>
      <c r="K14" s="1">
        <v>77</v>
      </c>
    </row>
    <row r="15" spans="2:16" s="14" customFormat="1" ht="17.100000000000001" customHeight="1" x14ac:dyDescent="0.15">
      <c r="B15" s="33" t="s">
        <v>208</v>
      </c>
      <c r="C15" s="33"/>
      <c r="D15" s="41" t="s">
        <v>202</v>
      </c>
      <c r="E15" s="33"/>
      <c r="F15" s="42" t="s">
        <v>270</v>
      </c>
      <c r="G15" s="50">
        <f>SUM(G16:G26,G29:G37,G40:G43,'01-3'!G6:G7,'01-3'!G10:G32)</f>
        <v>109794</v>
      </c>
      <c r="H15" s="50">
        <f>SUM(H16:H26,H29:H37,H40:H43,'01-3'!H6:H7,'01-3'!H10:H32)</f>
        <v>35080</v>
      </c>
      <c r="I15" s="50">
        <f>SUM(I16:I26,I29:I37,I40:I43,'01-3'!I6:I7,'01-3'!I10:I32)</f>
        <v>1494</v>
      </c>
      <c r="J15" s="50">
        <f>SUM(J16:J26,J29:J37,J40:J43,'01-3'!J6:J7,'01-3'!J10:J32)</f>
        <v>27078</v>
      </c>
      <c r="K15" s="50">
        <f>SUM(K16:K26,K29:K37,K40:K43,'01-3'!K6:K7,'01-3'!K10:K32)</f>
        <v>3757</v>
      </c>
      <c r="L15" s="49"/>
      <c r="M15" s="49"/>
      <c r="N15" s="49"/>
      <c r="O15" s="49"/>
      <c r="P15" s="49"/>
    </row>
    <row r="16" spans="2:16" s="5" customFormat="1" ht="17.100000000000001" customHeight="1" x14ac:dyDescent="0.15">
      <c r="B16" s="23" t="s">
        <v>207</v>
      </c>
      <c r="C16" s="23"/>
      <c r="D16" s="24" t="s">
        <v>49</v>
      </c>
      <c r="E16" s="23"/>
      <c r="F16" s="3" t="s">
        <v>166</v>
      </c>
      <c r="G16" s="1">
        <v>0</v>
      </c>
      <c r="H16" s="1">
        <v>0</v>
      </c>
      <c r="I16" s="1">
        <v>0</v>
      </c>
      <c r="J16" s="1">
        <v>0</v>
      </c>
      <c r="K16" s="1">
        <v>0</v>
      </c>
      <c r="L16" s="17"/>
    </row>
    <row r="17" spans="2:12" s="5" customFormat="1" x14ac:dyDescent="0.15">
      <c r="B17" s="23" t="s">
        <v>209</v>
      </c>
      <c r="C17" s="23"/>
      <c r="D17" s="24" t="s">
        <v>50</v>
      </c>
      <c r="E17" s="23"/>
      <c r="F17" s="3" t="s">
        <v>180</v>
      </c>
      <c r="G17" s="1">
        <v>0</v>
      </c>
      <c r="H17" s="1">
        <v>0</v>
      </c>
      <c r="I17" s="1">
        <v>0</v>
      </c>
      <c r="J17" s="1">
        <v>0</v>
      </c>
      <c r="K17" s="1">
        <v>0</v>
      </c>
      <c r="L17" s="17"/>
    </row>
    <row r="18" spans="2:12" s="5" customFormat="1" ht="21" customHeight="1" x14ac:dyDescent="0.15">
      <c r="B18" s="23" t="s">
        <v>210</v>
      </c>
      <c r="C18" s="23"/>
      <c r="D18" s="24" t="s">
        <v>51</v>
      </c>
      <c r="E18" s="23"/>
      <c r="F18" s="3" t="s">
        <v>181</v>
      </c>
      <c r="G18" s="1">
        <v>0</v>
      </c>
      <c r="H18" s="1">
        <v>0</v>
      </c>
      <c r="I18" s="1">
        <v>0</v>
      </c>
      <c r="J18" s="1">
        <v>0</v>
      </c>
      <c r="K18" s="1">
        <v>0</v>
      </c>
      <c r="L18" s="17"/>
    </row>
    <row r="19" spans="2:12" s="5" customFormat="1" ht="19.2" x14ac:dyDescent="0.15">
      <c r="B19" s="23" t="s">
        <v>211</v>
      </c>
      <c r="C19" s="23"/>
      <c r="D19" s="24" t="s">
        <v>52</v>
      </c>
      <c r="E19" s="23"/>
      <c r="F19" s="3" t="s">
        <v>182</v>
      </c>
      <c r="G19" s="1">
        <v>2303</v>
      </c>
      <c r="H19" s="1">
        <v>2261</v>
      </c>
      <c r="I19" s="1">
        <v>6</v>
      </c>
      <c r="J19" s="1">
        <v>1866</v>
      </c>
      <c r="K19" s="1">
        <v>89</v>
      </c>
      <c r="L19" s="17"/>
    </row>
    <row r="20" spans="2:12" s="5" customFormat="1" ht="19.2" x14ac:dyDescent="0.15">
      <c r="B20" s="23" t="s">
        <v>212</v>
      </c>
      <c r="C20" s="23"/>
      <c r="D20" s="24" t="s">
        <v>53</v>
      </c>
      <c r="E20" s="23"/>
      <c r="F20" s="3" t="s">
        <v>183</v>
      </c>
      <c r="G20" s="1">
        <v>3</v>
      </c>
      <c r="H20" s="1">
        <v>2</v>
      </c>
      <c r="I20" s="1">
        <v>0</v>
      </c>
      <c r="J20" s="1">
        <v>2</v>
      </c>
      <c r="K20" s="1">
        <v>0</v>
      </c>
      <c r="L20" s="17"/>
    </row>
    <row r="21" spans="2:12" s="5" customFormat="1" ht="19.2" x14ac:dyDescent="0.15">
      <c r="B21" s="23" t="s">
        <v>213</v>
      </c>
      <c r="C21" s="23"/>
      <c r="D21" s="24" t="s">
        <v>54</v>
      </c>
      <c r="E21" s="23"/>
      <c r="F21" s="3" t="s">
        <v>184</v>
      </c>
      <c r="G21" s="1">
        <v>257</v>
      </c>
      <c r="H21" s="1">
        <v>236</v>
      </c>
      <c r="I21" s="1">
        <v>0</v>
      </c>
      <c r="J21" s="1">
        <v>281</v>
      </c>
      <c r="K21" s="1">
        <v>30</v>
      </c>
      <c r="L21" s="17"/>
    </row>
    <row r="22" spans="2:12" s="5" customFormat="1" ht="17.100000000000001" customHeight="1" x14ac:dyDescent="0.15">
      <c r="B22" s="23" t="s">
        <v>214</v>
      </c>
      <c r="C22" s="23"/>
      <c r="D22" s="24" t="s">
        <v>55</v>
      </c>
      <c r="E22" s="23"/>
      <c r="F22" s="3" t="s">
        <v>167</v>
      </c>
      <c r="G22" s="1">
        <v>0</v>
      </c>
      <c r="H22" s="1">
        <v>0</v>
      </c>
      <c r="I22" s="1">
        <v>0</v>
      </c>
      <c r="J22" s="1">
        <v>0</v>
      </c>
      <c r="K22" s="1">
        <v>0</v>
      </c>
      <c r="L22" s="17"/>
    </row>
    <row r="23" spans="2:12" s="5" customFormat="1" ht="17.100000000000001" customHeight="1" x14ac:dyDescent="0.15">
      <c r="B23" s="23" t="s">
        <v>215</v>
      </c>
      <c r="C23" s="23"/>
      <c r="D23" s="24" t="s">
        <v>56</v>
      </c>
      <c r="E23" s="23"/>
      <c r="F23" s="3" t="s">
        <v>168</v>
      </c>
      <c r="G23" s="1">
        <v>255</v>
      </c>
      <c r="H23" s="1">
        <v>116</v>
      </c>
      <c r="I23" s="1">
        <v>16</v>
      </c>
      <c r="J23" s="1">
        <v>95</v>
      </c>
      <c r="K23" s="1">
        <v>3</v>
      </c>
      <c r="L23" s="17"/>
    </row>
    <row r="24" spans="2:12" s="5" customFormat="1" ht="19.2" x14ac:dyDescent="0.15">
      <c r="B24" s="23" t="s">
        <v>216</v>
      </c>
      <c r="C24" s="23"/>
      <c r="D24" s="24" t="s">
        <v>46</v>
      </c>
      <c r="E24" s="23"/>
      <c r="F24" s="3" t="s">
        <v>185</v>
      </c>
      <c r="G24" s="1">
        <v>6</v>
      </c>
      <c r="H24" s="1">
        <v>3</v>
      </c>
      <c r="I24" s="1">
        <v>0</v>
      </c>
      <c r="J24" s="1">
        <v>3</v>
      </c>
      <c r="K24" s="1">
        <v>1</v>
      </c>
      <c r="L24" s="17"/>
    </row>
    <row r="25" spans="2:12" s="5" customFormat="1" ht="28.8" x14ac:dyDescent="0.15">
      <c r="B25" s="23" t="s">
        <v>217</v>
      </c>
      <c r="C25" s="23"/>
      <c r="D25" s="24" t="s">
        <v>57</v>
      </c>
      <c r="E25" s="23"/>
      <c r="F25" s="3" t="s">
        <v>186</v>
      </c>
      <c r="G25" s="1">
        <v>1</v>
      </c>
      <c r="H25" s="1">
        <v>1</v>
      </c>
      <c r="I25" s="1">
        <v>0</v>
      </c>
      <c r="J25" s="1">
        <v>1</v>
      </c>
      <c r="K25" s="1">
        <v>0</v>
      </c>
      <c r="L25" s="17"/>
    </row>
    <row r="26" spans="2:12" s="5" customFormat="1" ht="17.100000000000001" customHeight="1" x14ac:dyDescent="0.15">
      <c r="B26" s="23" t="s">
        <v>218</v>
      </c>
      <c r="C26" s="23"/>
      <c r="D26" s="24" t="s">
        <v>58</v>
      </c>
      <c r="E26" s="23"/>
      <c r="F26" s="3" t="s">
        <v>169</v>
      </c>
      <c r="G26" s="19">
        <f>SUM(G27:G28)</f>
        <v>108</v>
      </c>
      <c r="H26" s="19">
        <f>SUM(H27:H28)</f>
        <v>62</v>
      </c>
      <c r="I26" s="19">
        <f>SUM(I27:I28)</f>
        <v>9</v>
      </c>
      <c r="J26" s="19">
        <f>SUM(J27:J28)</f>
        <v>41</v>
      </c>
      <c r="K26" s="19">
        <f>SUM(K27:K28)</f>
        <v>5</v>
      </c>
      <c r="L26" s="17"/>
    </row>
    <row r="27" spans="2:12" s="5" customFormat="1" ht="19.2" x14ac:dyDescent="0.15">
      <c r="B27" s="23" t="s">
        <v>219</v>
      </c>
      <c r="C27" s="23"/>
      <c r="D27" s="24" t="s">
        <v>59</v>
      </c>
      <c r="E27" s="23"/>
      <c r="F27" s="3" t="s">
        <v>187</v>
      </c>
      <c r="G27" s="1">
        <v>56</v>
      </c>
      <c r="H27" s="1">
        <v>28</v>
      </c>
      <c r="I27" s="1">
        <v>6</v>
      </c>
      <c r="J27" s="1">
        <v>19</v>
      </c>
      <c r="K27" s="1">
        <v>5</v>
      </c>
      <c r="L27" s="17"/>
    </row>
    <row r="28" spans="2:12" s="5" customFormat="1" ht="17.100000000000001" customHeight="1" x14ac:dyDescent="0.15">
      <c r="B28" s="23" t="s">
        <v>220</v>
      </c>
      <c r="C28" s="23"/>
      <c r="D28" s="24" t="s">
        <v>60</v>
      </c>
      <c r="E28" s="23"/>
      <c r="F28" s="3" t="s">
        <v>170</v>
      </c>
      <c r="G28" s="1">
        <v>52</v>
      </c>
      <c r="H28" s="1">
        <v>34</v>
      </c>
      <c r="I28" s="1">
        <v>3</v>
      </c>
      <c r="J28" s="1">
        <v>22</v>
      </c>
      <c r="K28" s="1">
        <v>0</v>
      </c>
      <c r="L28" s="17"/>
    </row>
    <row r="29" spans="2:12" s="5" customFormat="1" ht="17.100000000000001" customHeight="1" x14ac:dyDescent="0.15">
      <c r="B29" s="23" t="s">
        <v>221</v>
      </c>
      <c r="C29" s="23"/>
      <c r="D29" s="24" t="s">
        <v>61</v>
      </c>
      <c r="E29" s="23"/>
      <c r="F29" s="3" t="s">
        <v>171</v>
      </c>
      <c r="G29" s="1">
        <v>12853</v>
      </c>
      <c r="H29" s="1">
        <v>6332</v>
      </c>
      <c r="I29" s="1">
        <v>70</v>
      </c>
      <c r="J29" s="1">
        <v>3456</v>
      </c>
      <c r="K29" s="1">
        <v>614</v>
      </c>
      <c r="L29" s="17"/>
    </row>
    <row r="30" spans="2:12" s="5" customFormat="1" ht="17.100000000000001" customHeight="1" x14ac:dyDescent="0.15">
      <c r="B30" s="23" t="s">
        <v>222</v>
      </c>
      <c r="C30" s="23"/>
      <c r="D30" s="24" t="s">
        <v>62</v>
      </c>
      <c r="E30" s="23"/>
      <c r="F30" s="3" t="s">
        <v>172</v>
      </c>
      <c r="G30" s="1">
        <v>41</v>
      </c>
      <c r="H30" s="1">
        <v>12</v>
      </c>
      <c r="I30" s="1">
        <v>1</v>
      </c>
      <c r="J30" s="1">
        <v>8</v>
      </c>
      <c r="K30" s="1">
        <v>0</v>
      </c>
      <c r="L30" s="17"/>
    </row>
    <row r="31" spans="2:12" s="5" customFormat="1" ht="19.2" x14ac:dyDescent="0.15">
      <c r="B31" s="23" t="s">
        <v>223</v>
      </c>
      <c r="C31" s="23"/>
      <c r="D31" s="24" t="s">
        <v>63</v>
      </c>
      <c r="E31" s="23"/>
      <c r="F31" s="3" t="s">
        <v>188</v>
      </c>
      <c r="G31" s="1">
        <v>0</v>
      </c>
      <c r="H31" s="1">
        <v>0</v>
      </c>
      <c r="I31" s="1">
        <v>0</v>
      </c>
      <c r="J31" s="1">
        <v>0</v>
      </c>
      <c r="K31" s="1">
        <v>0</v>
      </c>
      <c r="L31" s="17"/>
    </row>
    <row r="32" spans="2:12" s="5" customFormat="1" ht="17.100000000000001" customHeight="1" x14ac:dyDescent="0.15">
      <c r="B32" s="23" t="s">
        <v>224</v>
      </c>
      <c r="C32" s="23"/>
      <c r="D32" s="24" t="s">
        <v>64</v>
      </c>
      <c r="E32" s="23"/>
      <c r="F32" s="3" t="s">
        <v>173</v>
      </c>
      <c r="G32" s="1">
        <v>3</v>
      </c>
      <c r="H32" s="1">
        <v>1</v>
      </c>
      <c r="I32" s="1">
        <v>0</v>
      </c>
      <c r="J32" s="1">
        <v>1</v>
      </c>
      <c r="K32" s="1">
        <v>0</v>
      </c>
      <c r="L32" s="17"/>
    </row>
    <row r="33" spans="2:12" s="5" customFormat="1" ht="17.100000000000001" customHeight="1" x14ac:dyDescent="0.15">
      <c r="B33" s="23" t="s">
        <v>225</v>
      </c>
      <c r="C33" s="23"/>
      <c r="D33" s="24" t="s">
        <v>65</v>
      </c>
      <c r="E33" s="23"/>
      <c r="F33" s="3" t="s">
        <v>174</v>
      </c>
      <c r="G33" s="1">
        <v>7</v>
      </c>
      <c r="H33" s="1">
        <v>8</v>
      </c>
      <c r="I33" s="1">
        <v>0</v>
      </c>
      <c r="J33" s="1">
        <v>8</v>
      </c>
      <c r="K33" s="1">
        <v>0</v>
      </c>
      <c r="L33" s="17"/>
    </row>
    <row r="34" spans="2:12" s="5" customFormat="1" ht="17.100000000000001" customHeight="1" x14ac:dyDescent="0.15">
      <c r="B34" s="23" t="s">
        <v>226</v>
      </c>
      <c r="C34" s="23"/>
      <c r="D34" s="24" t="s">
        <v>66</v>
      </c>
      <c r="E34" s="23"/>
      <c r="F34" s="3" t="s">
        <v>175</v>
      </c>
      <c r="G34" s="1">
        <v>35</v>
      </c>
      <c r="H34" s="1">
        <v>42</v>
      </c>
      <c r="I34" s="1">
        <v>1</v>
      </c>
      <c r="J34" s="1">
        <v>53</v>
      </c>
      <c r="K34" s="1">
        <v>1</v>
      </c>
      <c r="L34" s="17"/>
    </row>
    <row r="35" spans="2:12" s="5" customFormat="1" ht="19.2" x14ac:dyDescent="0.15">
      <c r="B35" s="23" t="s">
        <v>227</v>
      </c>
      <c r="C35" s="23"/>
      <c r="D35" s="24" t="s">
        <v>67</v>
      </c>
      <c r="E35" s="23"/>
      <c r="F35" s="3" t="s">
        <v>189</v>
      </c>
      <c r="G35" s="1">
        <v>0</v>
      </c>
      <c r="H35" s="1">
        <v>0</v>
      </c>
      <c r="I35" s="1">
        <v>0</v>
      </c>
      <c r="J35" s="1">
        <v>0</v>
      </c>
      <c r="K35" s="1">
        <v>0</v>
      </c>
      <c r="L35" s="17"/>
    </row>
    <row r="36" spans="2:12" s="5" customFormat="1" ht="17.100000000000001" customHeight="1" x14ac:dyDescent="0.15">
      <c r="B36" s="23" t="s">
        <v>228</v>
      </c>
      <c r="C36" s="23"/>
      <c r="D36" s="24" t="s">
        <v>68</v>
      </c>
      <c r="E36" s="23"/>
      <c r="F36" s="3" t="s">
        <v>176</v>
      </c>
      <c r="G36" s="1">
        <v>0</v>
      </c>
      <c r="H36" s="1">
        <v>0</v>
      </c>
      <c r="I36" s="1">
        <v>0</v>
      </c>
      <c r="J36" s="1">
        <v>0</v>
      </c>
      <c r="K36" s="1">
        <v>0</v>
      </c>
      <c r="L36" s="17"/>
    </row>
    <row r="37" spans="2:12" s="5" customFormat="1" ht="19.2" x14ac:dyDescent="0.15">
      <c r="B37" s="23" t="s">
        <v>229</v>
      </c>
      <c r="C37" s="23"/>
      <c r="D37" s="24" t="s">
        <v>69</v>
      </c>
      <c r="E37" s="23"/>
      <c r="F37" s="3" t="s">
        <v>336</v>
      </c>
      <c r="G37" s="1">
        <v>162</v>
      </c>
      <c r="H37" s="1">
        <v>145</v>
      </c>
      <c r="I37" s="1">
        <v>2</v>
      </c>
      <c r="J37" s="1">
        <v>123</v>
      </c>
      <c r="K37" s="1">
        <v>3</v>
      </c>
      <c r="L37" s="17"/>
    </row>
    <row r="38" spans="2:12" s="5" customFormat="1" ht="21" customHeight="1" x14ac:dyDescent="0.15">
      <c r="B38" s="23" t="s">
        <v>324</v>
      </c>
      <c r="C38" s="23"/>
      <c r="D38" s="24" t="s">
        <v>326</v>
      </c>
      <c r="E38" s="23"/>
      <c r="F38" s="3" t="s">
        <v>331</v>
      </c>
      <c r="G38" s="1">
        <v>156</v>
      </c>
      <c r="H38" s="1">
        <v>142</v>
      </c>
      <c r="I38" s="1">
        <v>2</v>
      </c>
      <c r="J38" s="1">
        <v>118</v>
      </c>
      <c r="K38" s="1">
        <v>3</v>
      </c>
      <c r="L38" s="17"/>
    </row>
    <row r="39" spans="2:12" s="5" customFormat="1" ht="21" customHeight="1" x14ac:dyDescent="0.15">
      <c r="B39" s="23" t="s">
        <v>325</v>
      </c>
      <c r="C39" s="23"/>
      <c r="D39" s="24" t="s">
        <v>327</v>
      </c>
      <c r="E39" s="23"/>
      <c r="F39" s="3" t="s">
        <v>170</v>
      </c>
      <c r="G39" s="1">
        <f>SUM(G37-G38)</f>
        <v>6</v>
      </c>
      <c r="H39" s="1">
        <f>SUM(H37-H38)</f>
        <v>3</v>
      </c>
      <c r="I39" s="1">
        <f>SUM(I37-I38)</f>
        <v>0</v>
      </c>
      <c r="J39" s="1">
        <f>SUM(J37-J38)</f>
        <v>5</v>
      </c>
      <c r="K39" s="1">
        <f>SUM(K37-K38)</f>
        <v>0</v>
      </c>
      <c r="L39" s="17"/>
    </row>
    <row r="40" spans="2:12" s="5" customFormat="1" ht="19.2" x14ac:dyDescent="0.15">
      <c r="B40" s="23" t="s">
        <v>203</v>
      </c>
      <c r="C40" s="23"/>
      <c r="D40" s="59" t="s">
        <v>315</v>
      </c>
      <c r="E40" s="23"/>
      <c r="F40" s="3" t="s">
        <v>314</v>
      </c>
      <c r="G40" s="1">
        <v>0</v>
      </c>
      <c r="H40" s="1">
        <v>0</v>
      </c>
      <c r="I40" s="1">
        <v>0</v>
      </c>
      <c r="J40" s="1">
        <v>0</v>
      </c>
      <c r="K40" s="1">
        <v>0</v>
      </c>
      <c r="L40" s="17"/>
    </row>
    <row r="41" spans="2:12" s="5" customFormat="1" ht="17.100000000000001" customHeight="1" x14ac:dyDescent="0.15">
      <c r="B41" s="23" t="s">
        <v>204</v>
      </c>
      <c r="C41" s="23"/>
      <c r="D41" s="24" t="s">
        <v>70</v>
      </c>
      <c r="E41" s="23"/>
      <c r="F41" s="3" t="s">
        <v>177</v>
      </c>
      <c r="G41" s="1">
        <v>240</v>
      </c>
      <c r="H41" s="1">
        <v>157</v>
      </c>
      <c r="I41" s="1">
        <v>2</v>
      </c>
      <c r="J41" s="1">
        <v>159</v>
      </c>
      <c r="K41" s="1">
        <v>8</v>
      </c>
      <c r="L41" s="17"/>
    </row>
    <row r="42" spans="2:12" s="5" customFormat="1" ht="17.100000000000001" customHeight="1" x14ac:dyDescent="0.15">
      <c r="B42" s="23" t="s">
        <v>205</v>
      </c>
      <c r="C42" s="23"/>
      <c r="D42" s="24" t="s">
        <v>71</v>
      </c>
      <c r="E42" s="23"/>
      <c r="F42" s="3" t="s">
        <v>178</v>
      </c>
      <c r="G42" s="1">
        <v>11</v>
      </c>
      <c r="H42" s="1">
        <v>13</v>
      </c>
      <c r="I42" s="1">
        <v>0</v>
      </c>
      <c r="J42" s="1">
        <v>11</v>
      </c>
      <c r="K42" s="1">
        <v>0</v>
      </c>
      <c r="L42" s="17"/>
    </row>
    <row r="43" spans="2:12" s="5" customFormat="1" ht="48.75" customHeight="1" thickBot="1" x14ac:dyDescent="0.2">
      <c r="B43" s="29" t="s">
        <v>206</v>
      </c>
      <c r="C43" s="29"/>
      <c r="D43" s="43" t="s">
        <v>316</v>
      </c>
      <c r="E43" s="29"/>
      <c r="F43" s="30" t="s">
        <v>304</v>
      </c>
      <c r="G43" s="2">
        <v>406</v>
      </c>
      <c r="H43" s="2">
        <v>356</v>
      </c>
      <c r="I43" s="2">
        <v>13</v>
      </c>
      <c r="J43" s="2">
        <v>489</v>
      </c>
      <c r="K43" s="2">
        <v>3</v>
      </c>
      <c r="L43" s="17"/>
    </row>
    <row r="44" spans="2:12" s="45" customFormat="1" x14ac:dyDescent="0.15">
      <c r="B44" s="74" t="s">
        <v>81</v>
      </c>
      <c r="C44" s="75"/>
      <c r="D44" s="75"/>
      <c r="E44" s="75"/>
      <c r="F44" s="75"/>
      <c r="G44" s="75"/>
      <c r="H44" s="75"/>
      <c r="I44" s="75"/>
      <c r="J44" s="75"/>
      <c r="K44" s="44"/>
    </row>
    <row r="45" spans="2:12" s="46" customFormat="1" ht="20.25" customHeight="1" x14ac:dyDescent="0.15">
      <c r="B45" s="72" t="s">
        <v>307</v>
      </c>
      <c r="C45" s="72"/>
      <c r="D45" s="72"/>
      <c r="E45" s="72"/>
      <c r="F45" s="72"/>
      <c r="G45" s="72"/>
      <c r="H45" s="72"/>
      <c r="I45" s="72"/>
      <c r="J45" s="72"/>
      <c r="K45" s="72"/>
    </row>
    <row r="46" spans="2:12" s="45" customFormat="1" ht="9.75" customHeight="1" x14ac:dyDescent="0.15">
      <c r="B46" s="47" t="s">
        <v>179</v>
      </c>
      <c r="C46" s="44"/>
      <c r="D46" s="44"/>
      <c r="E46" s="44"/>
      <c r="F46" s="44"/>
      <c r="G46" s="44"/>
      <c r="H46" s="44"/>
      <c r="I46" s="44"/>
      <c r="J46" s="44"/>
      <c r="K46" s="44"/>
    </row>
    <row r="47" spans="2:12" s="5" customFormat="1" x14ac:dyDescent="0.15">
      <c r="B47" s="48"/>
      <c r="C47" s="17"/>
      <c r="D47" s="17"/>
      <c r="E47" s="17"/>
      <c r="J47" s="17"/>
      <c r="K47" s="17"/>
    </row>
    <row r="48" spans="2:12" s="5" customFormat="1" x14ac:dyDescent="0.15">
      <c r="B48" s="17"/>
      <c r="C48" s="17"/>
      <c r="D48" s="17"/>
      <c r="E48" s="17"/>
      <c r="J48" s="17"/>
      <c r="K48" s="17"/>
    </row>
    <row r="49" spans="2:11" s="5" customFormat="1" x14ac:dyDescent="0.15">
      <c r="B49" s="17"/>
      <c r="C49" s="17"/>
      <c r="D49" s="17"/>
      <c r="E49" s="17"/>
      <c r="J49" s="17"/>
      <c r="K49" s="17"/>
    </row>
    <row r="50" spans="2:11" s="5" customFormat="1" x14ac:dyDescent="0.15">
      <c r="B50" s="17"/>
      <c r="C50" s="17"/>
      <c r="D50" s="17"/>
      <c r="E50" s="17"/>
      <c r="G50" s="5" t="s">
        <v>190</v>
      </c>
      <c r="J50" s="17"/>
      <c r="K50" s="17"/>
    </row>
    <row r="51" spans="2:11" s="5" customFormat="1" x14ac:dyDescent="0.15">
      <c r="B51" s="17"/>
      <c r="C51" s="17"/>
      <c r="D51" s="17"/>
      <c r="E51" s="17"/>
      <c r="J51" s="17"/>
      <c r="K51" s="17"/>
    </row>
    <row r="52" spans="2:11" s="5" customFormat="1" x14ac:dyDescent="0.15">
      <c r="B52" s="17"/>
      <c r="C52" s="17"/>
      <c r="D52" s="17"/>
      <c r="E52" s="17"/>
      <c r="J52" s="17"/>
      <c r="K52" s="17"/>
    </row>
    <row r="53" spans="2:11" s="5" customFormat="1" x14ac:dyDescent="0.15"/>
  </sheetData>
  <mergeCells count="8">
    <mergeCell ref="B45:K45"/>
    <mergeCell ref="B2:K2"/>
    <mergeCell ref="B3:K3"/>
    <mergeCell ref="B44:J44"/>
    <mergeCell ref="B4:F5"/>
    <mergeCell ref="G4:G5"/>
    <mergeCell ref="H4:I4"/>
    <mergeCell ref="J4:K4"/>
  </mergeCells>
  <phoneticPr fontId="2"/>
  <printOptions horizontalCentered="1"/>
  <pageMargins left="0.39370078740157483" right="0.39370078740157483" top="0.59055118110236227" bottom="0.39370078740157483" header="0.31496062992125984" footer="0.31496062992125984"/>
  <pageSetup paperSize="9" scale="93"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49"/>
  <sheetViews>
    <sheetView view="pageBreakPreview" topLeftCell="A25" zoomScaleNormal="100" zoomScaleSheetLayoutView="100" workbookViewId="0">
      <selection activeCell="N31" sqref="N31"/>
    </sheetView>
  </sheetViews>
  <sheetFormatPr defaultColWidth="9.28515625" defaultRowHeight="9.6" x14ac:dyDescent="0.15"/>
  <cols>
    <col min="1" max="1" width="2.85546875" style="21" customWidth="1"/>
    <col min="2" max="2" width="8.42578125" style="21" customWidth="1"/>
    <col min="3" max="3" width="1.85546875" style="21" customWidth="1"/>
    <col min="4" max="4" width="28.28515625" style="21" customWidth="1"/>
    <col min="5" max="5" width="1.85546875" style="21" customWidth="1"/>
    <col min="6" max="6" width="31.28515625" style="21" customWidth="1"/>
    <col min="7" max="7" width="13.28515625" style="21" customWidth="1"/>
    <col min="8" max="8" width="9" style="21" customWidth="1"/>
    <col min="9" max="9" width="14" style="21" customWidth="1"/>
    <col min="10" max="10" width="9" style="21" customWidth="1"/>
    <col min="11" max="11" width="12.140625" style="21" bestFit="1" customWidth="1"/>
    <col min="12" max="16384" width="9.28515625" style="21"/>
  </cols>
  <sheetData>
    <row r="1" spans="2:11" x14ac:dyDescent="0.15">
      <c r="B1" s="21" t="s">
        <v>313</v>
      </c>
    </row>
    <row r="2" spans="2:11" ht="14.4" x14ac:dyDescent="0.15">
      <c r="B2" s="63" t="s">
        <v>309</v>
      </c>
      <c r="C2" s="63"/>
      <c r="D2" s="63"/>
      <c r="E2" s="63"/>
      <c r="F2" s="63"/>
      <c r="G2" s="63"/>
      <c r="H2" s="63"/>
      <c r="I2" s="63"/>
      <c r="J2" s="63"/>
      <c r="K2" s="63"/>
    </row>
    <row r="3" spans="2:11" ht="10.199999999999999" thickBot="1" x14ac:dyDescent="0.2">
      <c r="B3" s="73" t="s">
        <v>310</v>
      </c>
      <c r="C3" s="73"/>
      <c r="D3" s="73"/>
      <c r="E3" s="73"/>
      <c r="F3" s="73"/>
      <c r="G3" s="73"/>
      <c r="H3" s="73"/>
      <c r="I3" s="73"/>
      <c r="J3" s="73"/>
      <c r="K3" s="73"/>
    </row>
    <row r="4" spans="2:11" s="22" customFormat="1" x14ac:dyDescent="0.15">
      <c r="B4" s="70" t="s">
        <v>259</v>
      </c>
      <c r="C4" s="70"/>
      <c r="D4" s="70"/>
      <c r="E4" s="70"/>
      <c r="F4" s="71"/>
      <c r="G4" s="68" t="s">
        <v>127</v>
      </c>
      <c r="H4" s="80" t="s">
        <v>125</v>
      </c>
      <c r="I4" s="81"/>
      <c r="J4" s="80" t="s">
        <v>124</v>
      </c>
      <c r="K4" s="77"/>
    </row>
    <row r="5" spans="2:11" s="5" customFormat="1" ht="57.6" x14ac:dyDescent="0.15">
      <c r="B5" s="67"/>
      <c r="C5" s="67"/>
      <c r="D5" s="67"/>
      <c r="E5" s="67"/>
      <c r="F5" s="66"/>
      <c r="G5" s="69"/>
      <c r="H5" s="10" t="s">
        <v>126</v>
      </c>
      <c r="I5" s="10" t="s">
        <v>128</v>
      </c>
      <c r="J5" s="10" t="s">
        <v>126</v>
      </c>
      <c r="K5" s="10" t="s">
        <v>123</v>
      </c>
    </row>
    <row r="6" spans="2:11" s="5" customFormat="1" ht="20.100000000000001" customHeight="1" x14ac:dyDescent="0.15">
      <c r="B6" s="23" t="s">
        <v>230</v>
      </c>
      <c r="C6" s="23"/>
      <c r="D6" s="24" t="s">
        <v>82</v>
      </c>
      <c r="E6" s="23"/>
      <c r="F6" s="3" t="s">
        <v>231</v>
      </c>
      <c r="G6" s="1">
        <v>0</v>
      </c>
      <c r="H6" s="1">
        <v>1</v>
      </c>
      <c r="I6" s="1">
        <v>0</v>
      </c>
      <c r="J6" s="1">
        <v>0</v>
      </c>
      <c r="K6" s="1">
        <v>0</v>
      </c>
    </row>
    <row r="7" spans="2:11" s="5" customFormat="1" ht="20.100000000000001" customHeight="1" x14ac:dyDescent="0.15">
      <c r="B7" s="23" t="s">
        <v>283</v>
      </c>
      <c r="C7" s="23"/>
      <c r="D7" s="24" t="s">
        <v>83</v>
      </c>
      <c r="E7" s="23"/>
      <c r="F7" s="3" t="s">
        <v>335</v>
      </c>
      <c r="G7" s="1">
        <v>53</v>
      </c>
      <c r="H7" s="1">
        <v>50</v>
      </c>
      <c r="I7" s="1">
        <v>2</v>
      </c>
      <c r="J7" s="1">
        <v>62</v>
      </c>
      <c r="K7" s="1">
        <v>4</v>
      </c>
    </row>
    <row r="8" spans="2:11" s="5" customFormat="1" ht="20.100000000000001" customHeight="1" x14ac:dyDescent="0.15">
      <c r="B8" s="23" t="s">
        <v>328</v>
      </c>
      <c r="C8" s="23"/>
      <c r="D8" s="24" t="s">
        <v>332</v>
      </c>
      <c r="E8" s="23"/>
      <c r="F8" s="3" t="s">
        <v>232</v>
      </c>
      <c r="G8" s="1">
        <v>7</v>
      </c>
      <c r="H8" s="1">
        <v>6</v>
      </c>
      <c r="I8" s="1">
        <v>1</v>
      </c>
      <c r="J8" s="1">
        <v>4</v>
      </c>
      <c r="K8" s="1">
        <v>0</v>
      </c>
    </row>
    <row r="9" spans="2:11" s="5" customFormat="1" ht="20.100000000000001" customHeight="1" x14ac:dyDescent="0.15">
      <c r="B9" s="23" t="s">
        <v>329</v>
      </c>
      <c r="C9" s="23"/>
      <c r="D9" s="24" t="s">
        <v>333</v>
      </c>
      <c r="E9" s="23"/>
      <c r="F9" s="3" t="s">
        <v>330</v>
      </c>
      <c r="G9" s="1">
        <f>SUM(G7-G8)</f>
        <v>46</v>
      </c>
      <c r="H9" s="1">
        <f>SUM(H7-H8)</f>
        <v>44</v>
      </c>
      <c r="I9" s="1">
        <f>SUM(I7-I8)</f>
        <v>1</v>
      </c>
      <c r="J9" s="1">
        <f>SUM(J7-J8)</f>
        <v>58</v>
      </c>
      <c r="K9" s="1">
        <f>SUM(K7-K8)</f>
        <v>4</v>
      </c>
    </row>
    <row r="10" spans="2:11" s="5" customFormat="1" ht="20.100000000000001" customHeight="1" x14ac:dyDescent="0.15">
      <c r="B10" s="23" t="s">
        <v>284</v>
      </c>
      <c r="C10" s="23"/>
      <c r="D10" s="24" t="s">
        <v>84</v>
      </c>
      <c r="E10" s="23"/>
      <c r="F10" s="3" t="s">
        <v>239</v>
      </c>
      <c r="G10" s="1">
        <v>268</v>
      </c>
      <c r="H10" s="1">
        <v>259</v>
      </c>
      <c r="I10" s="1">
        <v>1</v>
      </c>
      <c r="J10" s="1">
        <v>398</v>
      </c>
      <c r="K10" s="1">
        <v>54</v>
      </c>
    </row>
    <row r="11" spans="2:11" s="5" customFormat="1" ht="20.100000000000001" customHeight="1" x14ac:dyDescent="0.15">
      <c r="B11" s="23" t="s">
        <v>285</v>
      </c>
      <c r="C11" s="23"/>
      <c r="D11" s="24" t="s">
        <v>308</v>
      </c>
      <c r="E11" s="23"/>
      <c r="F11" s="3" t="s">
        <v>233</v>
      </c>
      <c r="G11" s="1">
        <v>293</v>
      </c>
      <c r="H11" s="1">
        <v>268</v>
      </c>
      <c r="I11" s="1">
        <v>6</v>
      </c>
      <c r="J11" s="1">
        <v>235</v>
      </c>
      <c r="K11" s="1">
        <v>20</v>
      </c>
    </row>
    <row r="12" spans="2:11" s="5" customFormat="1" ht="20.100000000000001" customHeight="1" x14ac:dyDescent="0.15">
      <c r="B12" s="23" t="s">
        <v>286</v>
      </c>
      <c r="C12" s="23"/>
      <c r="D12" s="24" t="s">
        <v>85</v>
      </c>
      <c r="E12" s="23"/>
      <c r="F12" s="3" t="s">
        <v>234</v>
      </c>
      <c r="G12" s="1">
        <v>764</v>
      </c>
      <c r="H12" s="1">
        <v>566</v>
      </c>
      <c r="I12" s="1">
        <v>25</v>
      </c>
      <c r="J12" s="1">
        <v>582</v>
      </c>
      <c r="K12" s="1">
        <v>28</v>
      </c>
    </row>
    <row r="13" spans="2:11" s="5" customFormat="1" ht="19.2" x14ac:dyDescent="0.15">
      <c r="B13" s="23" t="s">
        <v>287</v>
      </c>
      <c r="C13" s="23"/>
      <c r="D13" s="24" t="s">
        <v>45</v>
      </c>
      <c r="E13" s="23"/>
      <c r="F13" s="3" t="s">
        <v>240</v>
      </c>
      <c r="G13" s="1">
        <v>940</v>
      </c>
      <c r="H13" s="1">
        <v>580</v>
      </c>
      <c r="I13" s="1">
        <v>12</v>
      </c>
      <c r="J13" s="1">
        <v>529</v>
      </c>
      <c r="K13" s="1">
        <v>44</v>
      </c>
    </row>
    <row r="14" spans="2:11" s="5" customFormat="1" ht="19.2" x14ac:dyDescent="0.15">
      <c r="B14" s="23" t="s">
        <v>288</v>
      </c>
      <c r="C14" s="23"/>
      <c r="D14" s="24" t="s">
        <v>72</v>
      </c>
      <c r="E14" s="23"/>
      <c r="F14" s="3" t="s">
        <v>241</v>
      </c>
      <c r="G14" s="1">
        <v>31</v>
      </c>
      <c r="H14" s="1">
        <v>24</v>
      </c>
      <c r="I14" s="1">
        <v>2</v>
      </c>
      <c r="J14" s="1">
        <v>22</v>
      </c>
      <c r="K14" s="1">
        <v>0</v>
      </c>
    </row>
    <row r="15" spans="2:11" s="5" customFormat="1" ht="20.100000000000001" customHeight="1" x14ac:dyDescent="0.15">
      <c r="B15" s="23" t="s">
        <v>289</v>
      </c>
      <c r="C15" s="23"/>
      <c r="D15" s="24" t="s">
        <v>73</v>
      </c>
      <c r="E15" s="23"/>
      <c r="F15" s="3" t="s">
        <v>235</v>
      </c>
      <c r="G15" s="1">
        <v>15857</v>
      </c>
      <c r="H15" s="1">
        <v>13009</v>
      </c>
      <c r="I15" s="1">
        <v>94</v>
      </c>
      <c r="J15" s="1">
        <v>12359</v>
      </c>
      <c r="K15" s="1">
        <v>2061</v>
      </c>
    </row>
    <row r="16" spans="2:11" s="5" customFormat="1" ht="19.2" x14ac:dyDescent="0.15">
      <c r="B16" s="23" t="s">
        <v>290</v>
      </c>
      <c r="C16" s="23"/>
      <c r="D16" s="24" t="s">
        <v>74</v>
      </c>
      <c r="E16" s="23"/>
      <c r="F16" s="3" t="s">
        <v>242</v>
      </c>
      <c r="G16" s="1">
        <v>889</v>
      </c>
      <c r="H16" s="1">
        <v>834</v>
      </c>
      <c r="I16" s="1">
        <v>5</v>
      </c>
      <c r="J16" s="1">
        <v>745</v>
      </c>
      <c r="K16" s="1">
        <v>274</v>
      </c>
    </row>
    <row r="17" spans="2:11" s="5" customFormat="1" ht="20.100000000000001" customHeight="1" x14ac:dyDescent="0.15">
      <c r="B17" s="23" t="s">
        <v>291</v>
      </c>
      <c r="C17" s="23"/>
      <c r="D17" s="24" t="s">
        <v>75</v>
      </c>
      <c r="E17" s="23"/>
      <c r="F17" s="3" t="s">
        <v>236</v>
      </c>
      <c r="G17" s="1">
        <v>111</v>
      </c>
      <c r="H17" s="1">
        <v>99</v>
      </c>
      <c r="I17" s="1">
        <v>0</v>
      </c>
      <c r="J17" s="1">
        <v>50</v>
      </c>
      <c r="K17" s="1">
        <v>1</v>
      </c>
    </row>
    <row r="18" spans="2:11" s="5" customFormat="1" ht="20.100000000000001" customHeight="1" x14ac:dyDescent="0.15">
      <c r="B18" s="23" t="s">
        <v>292</v>
      </c>
      <c r="C18" s="23"/>
      <c r="D18" s="24" t="s">
        <v>76</v>
      </c>
      <c r="E18" s="23"/>
      <c r="F18" s="3" t="s">
        <v>237</v>
      </c>
      <c r="G18" s="1">
        <v>1672</v>
      </c>
      <c r="H18" s="1">
        <v>560</v>
      </c>
      <c r="I18" s="1">
        <v>22</v>
      </c>
      <c r="J18" s="1">
        <v>538</v>
      </c>
      <c r="K18" s="1">
        <v>84</v>
      </c>
    </row>
    <row r="19" spans="2:11" s="5" customFormat="1" ht="19.2" x14ac:dyDescent="0.15">
      <c r="B19" s="23" t="s">
        <v>293</v>
      </c>
      <c r="C19" s="23"/>
      <c r="D19" s="24" t="s">
        <v>77</v>
      </c>
      <c r="E19" s="23"/>
      <c r="F19" s="3" t="s">
        <v>243</v>
      </c>
      <c r="G19" s="1">
        <v>15</v>
      </c>
      <c r="H19" s="1">
        <v>4</v>
      </c>
      <c r="I19" s="1">
        <v>0</v>
      </c>
      <c r="J19" s="1">
        <v>6</v>
      </c>
      <c r="K19" s="1">
        <v>0</v>
      </c>
    </row>
    <row r="20" spans="2:11" s="5" customFormat="1" ht="20.100000000000001" customHeight="1" x14ac:dyDescent="0.15">
      <c r="B20" s="23" t="s">
        <v>294</v>
      </c>
      <c r="C20" s="23"/>
      <c r="D20" s="24" t="s">
        <v>78</v>
      </c>
      <c r="E20" s="23"/>
      <c r="F20" s="3" t="s">
        <v>238</v>
      </c>
      <c r="G20" s="1">
        <v>71695</v>
      </c>
      <c r="H20" s="1">
        <v>8582</v>
      </c>
      <c r="I20" s="1">
        <v>1204</v>
      </c>
      <c r="J20" s="1">
        <v>4790</v>
      </c>
      <c r="K20" s="1">
        <v>411</v>
      </c>
    </row>
    <row r="21" spans="2:11" s="5" customFormat="1" ht="31.5" customHeight="1" x14ac:dyDescent="0.15">
      <c r="B21" s="23" t="s">
        <v>295</v>
      </c>
      <c r="C21" s="23"/>
      <c r="D21" s="24" t="s">
        <v>321</v>
      </c>
      <c r="E21" s="23"/>
      <c r="F21" s="3" t="s">
        <v>323</v>
      </c>
      <c r="G21" s="1">
        <v>22</v>
      </c>
      <c r="H21" s="1">
        <v>19</v>
      </c>
      <c r="I21" s="1">
        <v>1</v>
      </c>
      <c r="J21" s="1">
        <v>16</v>
      </c>
      <c r="K21" s="1">
        <v>5</v>
      </c>
    </row>
    <row r="22" spans="2:11" s="5" customFormat="1" ht="28.8" x14ac:dyDescent="0.15">
      <c r="B22" s="23" t="s">
        <v>318</v>
      </c>
      <c r="C22" s="23"/>
      <c r="D22" s="24" t="s">
        <v>244</v>
      </c>
      <c r="E22" s="23"/>
      <c r="F22" s="3" t="s">
        <v>245</v>
      </c>
      <c r="G22" s="1">
        <v>46</v>
      </c>
      <c r="H22" s="1">
        <v>47</v>
      </c>
      <c r="I22" s="1">
        <v>0</v>
      </c>
      <c r="J22" s="1">
        <v>56</v>
      </c>
      <c r="K22" s="1">
        <v>1</v>
      </c>
    </row>
    <row r="23" spans="2:11" s="5" customFormat="1" ht="19.2" x14ac:dyDescent="0.15">
      <c r="B23" s="23" t="s">
        <v>319</v>
      </c>
      <c r="C23" s="23"/>
      <c r="D23" s="24" t="s">
        <v>79</v>
      </c>
      <c r="E23" s="23"/>
      <c r="F23" s="3" t="s">
        <v>246</v>
      </c>
      <c r="G23" s="1">
        <v>1</v>
      </c>
      <c r="H23" s="1">
        <v>1</v>
      </c>
      <c r="I23" s="1">
        <v>0</v>
      </c>
      <c r="J23" s="1">
        <v>1</v>
      </c>
      <c r="K23" s="1">
        <v>1</v>
      </c>
    </row>
    <row r="24" spans="2:11" s="5" customFormat="1" ht="19.2" x14ac:dyDescent="0.15">
      <c r="B24" s="23" t="s">
        <v>296</v>
      </c>
      <c r="C24" s="23"/>
      <c r="D24" s="24" t="s">
        <v>80</v>
      </c>
      <c r="E24" s="23"/>
      <c r="F24" s="3" t="s">
        <v>247</v>
      </c>
      <c r="G24" s="1">
        <v>1</v>
      </c>
      <c r="H24" s="1">
        <v>1</v>
      </c>
      <c r="I24" s="1">
        <v>0</v>
      </c>
      <c r="J24" s="1">
        <v>2</v>
      </c>
      <c r="K24" s="1">
        <v>0</v>
      </c>
    </row>
    <row r="25" spans="2:11" s="5" customFormat="1" ht="19.2" x14ac:dyDescent="0.15">
      <c r="B25" s="23" t="s">
        <v>297</v>
      </c>
      <c r="C25" s="23"/>
      <c r="D25" s="25" t="s">
        <v>257</v>
      </c>
      <c r="E25" s="23"/>
      <c r="F25" s="3" t="s">
        <v>276</v>
      </c>
      <c r="G25" s="1">
        <v>0</v>
      </c>
      <c r="H25" s="1">
        <v>0</v>
      </c>
      <c r="I25" s="1">
        <v>0</v>
      </c>
      <c r="J25" s="1">
        <v>0</v>
      </c>
      <c r="K25" s="1">
        <v>0</v>
      </c>
    </row>
    <row r="26" spans="2:11" s="5" customFormat="1" ht="19.2" x14ac:dyDescent="0.15">
      <c r="B26" s="23" t="s">
        <v>298</v>
      </c>
      <c r="C26" s="23"/>
      <c r="D26" s="25" t="s">
        <v>248</v>
      </c>
      <c r="E26" s="23"/>
      <c r="F26" s="3" t="s">
        <v>277</v>
      </c>
      <c r="G26" s="1">
        <v>3</v>
      </c>
      <c r="H26" s="1">
        <v>1</v>
      </c>
      <c r="I26" s="1">
        <v>0</v>
      </c>
      <c r="J26" s="1">
        <v>1</v>
      </c>
      <c r="K26" s="1">
        <v>0</v>
      </c>
    </row>
    <row r="27" spans="2:11" s="5" customFormat="1" ht="19.2" x14ac:dyDescent="0.15">
      <c r="B27" s="23" t="s">
        <v>299</v>
      </c>
      <c r="C27" s="23"/>
      <c r="D27" s="25" t="s">
        <v>249</v>
      </c>
      <c r="E27" s="23"/>
      <c r="F27" s="3" t="s">
        <v>278</v>
      </c>
      <c r="G27" s="1">
        <v>2</v>
      </c>
      <c r="H27" s="1">
        <v>3</v>
      </c>
      <c r="I27" s="1">
        <v>0</v>
      </c>
      <c r="J27" s="1">
        <v>2</v>
      </c>
      <c r="K27" s="1">
        <v>0</v>
      </c>
    </row>
    <row r="28" spans="2:11" s="5" customFormat="1" ht="38.4" x14ac:dyDescent="0.15">
      <c r="B28" s="23" t="s">
        <v>300</v>
      </c>
      <c r="C28" s="23"/>
      <c r="D28" s="25" t="s">
        <v>250</v>
      </c>
      <c r="E28" s="23"/>
      <c r="F28" s="3" t="s">
        <v>279</v>
      </c>
      <c r="G28" s="1">
        <v>0</v>
      </c>
      <c r="H28" s="1">
        <v>0</v>
      </c>
      <c r="I28" s="1">
        <v>0</v>
      </c>
      <c r="J28" s="1">
        <v>0</v>
      </c>
      <c r="K28" s="1">
        <v>0</v>
      </c>
    </row>
    <row r="29" spans="2:11" s="5" customFormat="1" ht="28.8" x14ac:dyDescent="0.15">
      <c r="B29" s="26" t="s">
        <v>301</v>
      </c>
      <c r="C29" s="23"/>
      <c r="D29" s="25" t="s">
        <v>251</v>
      </c>
      <c r="E29" s="23"/>
      <c r="F29" s="3" t="s">
        <v>252</v>
      </c>
      <c r="G29" s="1">
        <v>0</v>
      </c>
      <c r="H29" s="1">
        <v>0</v>
      </c>
      <c r="I29" s="1">
        <v>0</v>
      </c>
      <c r="J29" s="1">
        <v>0</v>
      </c>
      <c r="K29" s="1">
        <v>0</v>
      </c>
    </row>
    <row r="30" spans="2:11" s="5" customFormat="1" ht="28.8" x14ac:dyDescent="0.15">
      <c r="B30" s="26" t="s">
        <v>302</v>
      </c>
      <c r="C30" s="26"/>
      <c r="D30" s="25" t="s">
        <v>253</v>
      </c>
      <c r="E30" s="23"/>
      <c r="F30" s="3" t="s">
        <v>280</v>
      </c>
      <c r="G30" s="1">
        <v>0</v>
      </c>
      <c r="H30" s="1">
        <v>0</v>
      </c>
      <c r="I30" s="1">
        <v>0</v>
      </c>
      <c r="J30" s="1">
        <v>0</v>
      </c>
      <c r="K30" s="1">
        <v>0</v>
      </c>
    </row>
    <row r="31" spans="2:11" s="5" customFormat="1" ht="47.25" customHeight="1" x14ac:dyDescent="0.15">
      <c r="B31" s="26" t="s">
        <v>303</v>
      </c>
      <c r="C31" s="26"/>
      <c r="D31" s="25" t="s">
        <v>255</v>
      </c>
      <c r="E31" s="23"/>
      <c r="F31" s="3" t="s">
        <v>256</v>
      </c>
      <c r="G31" s="1">
        <v>440</v>
      </c>
      <c r="H31" s="1">
        <v>425</v>
      </c>
      <c r="I31" s="1">
        <v>0</v>
      </c>
      <c r="J31" s="1">
        <v>87</v>
      </c>
      <c r="K31" s="1">
        <v>12</v>
      </c>
    </row>
    <row r="32" spans="2:11" s="14" customFormat="1" ht="45" customHeight="1" thickBot="1" x14ac:dyDescent="0.2">
      <c r="B32" s="27" t="s">
        <v>320</v>
      </c>
      <c r="C32" s="27"/>
      <c r="D32" s="28" t="s">
        <v>338</v>
      </c>
      <c r="E32" s="29"/>
      <c r="F32" s="30" t="s">
        <v>282</v>
      </c>
      <c r="G32" s="2">
        <v>0</v>
      </c>
      <c r="H32" s="2">
        <v>0</v>
      </c>
      <c r="I32" s="2">
        <v>0</v>
      </c>
      <c r="J32" s="31">
        <v>0</v>
      </c>
      <c r="K32" s="32">
        <v>0</v>
      </c>
    </row>
    <row r="33" spans="2:11" s="5" customFormat="1" ht="45" customHeight="1" x14ac:dyDescent="0.15">
      <c r="B33" s="12"/>
      <c r="C33" s="33"/>
      <c r="D33" s="34" t="s">
        <v>258</v>
      </c>
      <c r="E33" s="12"/>
      <c r="F33" s="78" t="s">
        <v>281</v>
      </c>
      <c r="G33" s="50">
        <f>'01-1'!G6+'01-3'!G34</f>
        <v>754354</v>
      </c>
      <c r="H33" s="50">
        <f>'01-1'!H6+'01-3'!H34</f>
        <v>300001</v>
      </c>
      <c r="I33" s="51" t="s">
        <v>271</v>
      </c>
      <c r="J33" s="52">
        <f>'01-1'!J6+'01-3'!J34</f>
        <v>199010</v>
      </c>
      <c r="K33" s="49">
        <f>'01-1'!K6+'01-3'!K34</f>
        <v>21135</v>
      </c>
    </row>
    <row r="34" spans="2:11" ht="40.5" customHeight="1" thickBot="1" x14ac:dyDescent="0.2">
      <c r="B34" s="27"/>
      <c r="C34" s="29"/>
      <c r="D34" s="35" t="s">
        <v>254</v>
      </c>
      <c r="E34" s="36"/>
      <c r="F34" s="79"/>
      <c r="G34" s="2">
        <v>5795</v>
      </c>
      <c r="H34" s="2">
        <v>5795</v>
      </c>
      <c r="I34" s="53" t="s">
        <v>322</v>
      </c>
      <c r="J34" s="31">
        <v>6403</v>
      </c>
      <c r="K34" s="32">
        <v>1221</v>
      </c>
    </row>
    <row r="35" spans="2:11" ht="12" customHeight="1" x14ac:dyDescent="0.15"/>
    <row r="36" spans="2:11" ht="12" customHeight="1" x14ac:dyDescent="0.15"/>
    <row r="37" spans="2:11" ht="12" customHeight="1" x14ac:dyDescent="0.15"/>
    <row r="38" spans="2:11" ht="12" customHeight="1" x14ac:dyDescent="0.15"/>
    <row r="39" spans="2:11" ht="12" customHeight="1" x14ac:dyDescent="0.15"/>
    <row r="40" spans="2:11" ht="12" customHeight="1" x14ac:dyDescent="0.15"/>
    <row r="41" spans="2:11" ht="12" customHeight="1" x14ac:dyDescent="0.15"/>
    <row r="42" spans="2:11" ht="12" customHeight="1" x14ac:dyDescent="0.15"/>
    <row r="43" spans="2:11" ht="12" customHeight="1" x14ac:dyDescent="0.15"/>
    <row r="44" spans="2:11" ht="12" customHeight="1" x14ac:dyDescent="0.15"/>
    <row r="45" spans="2:11" ht="12" customHeight="1" x14ac:dyDescent="0.15"/>
    <row r="46" spans="2:11" ht="12" customHeight="1" x14ac:dyDescent="0.15"/>
    <row r="47" spans="2:11" ht="12" customHeight="1" x14ac:dyDescent="0.15"/>
    <row r="48" spans="2:11" ht="12" customHeight="1" x14ac:dyDescent="0.15"/>
    <row r="49" ht="12" customHeight="1" x14ac:dyDescent="0.15"/>
  </sheetData>
  <mergeCells count="7">
    <mergeCell ref="B2:K2"/>
    <mergeCell ref="F33:F34"/>
    <mergeCell ref="B4:F5"/>
    <mergeCell ref="G4:G5"/>
    <mergeCell ref="H4:I4"/>
    <mergeCell ref="J4:K4"/>
    <mergeCell ref="B3:K3"/>
  </mergeCells>
  <phoneticPr fontId="2"/>
  <printOptions horizontalCentered="1"/>
  <pageMargins left="0.39370078740157483" right="0.39370078740157483" top="0.59055118110236227" bottom="0.39370078740157483" header="0.31496062992125984" footer="0.31496062992125984"/>
  <pageSetup paperSize="9" scale="95"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01-1</vt:lpstr>
      <vt:lpstr>01-2</vt:lpstr>
      <vt:lpstr>01-3</vt:lpstr>
      <vt:lpstr>'01-1'!Print_Area</vt:lpstr>
      <vt:lpstr>'01-2'!Print_Area</vt:lpstr>
      <vt:lpstr>'01-3'!Print_Area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2022-07-28T06:00:30Z</dcterms:created>
  <dcterms:modified xsi:type="dcterms:W3CDTF">2022-07-28T06:00:30Z</dcterms:modified>
</cp:coreProperties>
</file>