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7320" windowHeight="2640" firstSheet="15" activeTab="18"/>
  </bookViews>
  <sheets>
    <sheet name="1 暴力団勢力の推移" sheetId="1" r:id="rId1"/>
    <sheet name="図表１－２" sheetId="2" r:id="rId2"/>
    <sheet name="図表１－３" sheetId="3" r:id="rId3"/>
    <sheet name="図表１－４" sheetId="4" r:id="rId4"/>
    <sheet name="図表２－１" sheetId="5" r:id="rId5"/>
    <sheet name="図表２－２" sheetId="6" r:id="rId6"/>
    <sheet name="図表２－３" sheetId="7" r:id="rId7"/>
    <sheet name="図表２－４" sheetId="8" r:id="rId8"/>
    <sheet name="図表２－５" sheetId="9" r:id="rId9"/>
    <sheet name="図表２－６" sheetId="10" r:id="rId10"/>
    <sheet name="図表２－７" sheetId="11" r:id="rId11"/>
    <sheet name="図表２－８" sheetId="12" r:id="rId12"/>
    <sheet name="図表２－９" sheetId="13" r:id="rId13"/>
    <sheet name="図表２ー10" sheetId="14" r:id="rId14"/>
    <sheet name="図表２－11" sheetId="15" r:id="rId15"/>
    <sheet name="図表２－12" sheetId="16" r:id="rId16"/>
    <sheet name="図表２－13" sheetId="17" r:id="rId17"/>
    <sheet name="図表２－14" sheetId="18" r:id="rId18"/>
    <sheet name="図表２－15" sheetId="19" r:id="rId19"/>
    <sheet name="図表２－16" sheetId="20" r:id="rId20"/>
    <sheet name="図表２－17" sheetId="21" r:id="rId21"/>
    <sheet name="図表２－18" sheetId="22" r:id="rId22"/>
    <sheet name="図表２－19" sheetId="23" r:id="rId23"/>
    <sheet name="図表３－２" sheetId="24" r:id="rId24"/>
    <sheet name="図表３－３" sheetId="25" r:id="rId25"/>
    <sheet name="図表４－１" sheetId="26" r:id="rId26"/>
    <sheet name="図表４－２" sheetId="27" r:id="rId27"/>
  </sheets>
  <definedNames>
    <definedName name="_xlnm.Print_Area" localSheetId="4">'図表２－１'!$A$1:$K$62</definedName>
  </definedNames>
  <calcPr fullCalcOnLoad="1"/>
</workbook>
</file>

<file path=xl/sharedStrings.xml><?xml version="1.0" encoding="utf-8"?>
<sst xmlns="http://schemas.openxmlformats.org/spreadsheetml/2006/main" count="851" uniqueCount="586">
  <si>
    <t>H17</t>
  </si>
  <si>
    <t>H18</t>
  </si>
  <si>
    <t>H19</t>
  </si>
  <si>
    <t>H20</t>
  </si>
  <si>
    <t>総会屋</t>
  </si>
  <si>
    <t>会社ゴロ等</t>
  </si>
  <si>
    <t>合計</t>
  </si>
  <si>
    <t>グループ構成員</t>
  </si>
  <si>
    <t>単独人員</t>
  </si>
  <si>
    <t>H21</t>
  </si>
  <si>
    <t>H22</t>
  </si>
  <si>
    <t>H23</t>
  </si>
  <si>
    <t>H24</t>
  </si>
  <si>
    <t>H25</t>
  </si>
  <si>
    <t>H26</t>
  </si>
  <si>
    <t>H19</t>
  </si>
  <si>
    <t>H21</t>
  </si>
  <si>
    <t>H22</t>
  </si>
  <si>
    <t>H23</t>
  </si>
  <si>
    <t>H24</t>
  </si>
  <si>
    <t>H25</t>
  </si>
  <si>
    <t>H26</t>
  </si>
  <si>
    <t>社会運動標ぼうゴロ</t>
  </si>
  <si>
    <t>政治活動標ぼうゴロ</t>
  </si>
  <si>
    <t>図表２－１　暴力団構成員等の罪種別検挙人員の推移</t>
  </si>
  <si>
    <t>平成21年</t>
  </si>
  <si>
    <t>平成22年</t>
  </si>
  <si>
    <t>平成23年</t>
  </si>
  <si>
    <t>平成24年</t>
  </si>
  <si>
    <t>平成25年</t>
  </si>
  <si>
    <t>平成26年</t>
  </si>
  <si>
    <t>前年比</t>
  </si>
  <si>
    <t>過去５年平均比</t>
  </si>
  <si>
    <t>殺人</t>
  </si>
  <si>
    <t>強盗</t>
  </si>
  <si>
    <t>放火</t>
  </si>
  <si>
    <t>強姦</t>
  </si>
  <si>
    <t>凶器準備集合</t>
  </si>
  <si>
    <t>刑</t>
  </si>
  <si>
    <t>暴行</t>
  </si>
  <si>
    <t>傷害</t>
  </si>
  <si>
    <t>脅迫</t>
  </si>
  <si>
    <t>恐喝</t>
  </si>
  <si>
    <t>窃盗</t>
  </si>
  <si>
    <t>詐欺</t>
  </si>
  <si>
    <t>横領</t>
  </si>
  <si>
    <t>法</t>
  </si>
  <si>
    <t>文書偽造</t>
  </si>
  <si>
    <t>賭博</t>
  </si>
  <si>
    <t>わいせつ物頒布等</t>
  </si>
  <si>
    <t>公務執行妨害</t>
  </si>
  <si>
    <t>うち公契約関係競売等妨害</t>
  </si>
  <si>
    <t>犯人蔵匿</t>
  </si>
  <si>
    <t>証人威迫</t>
  </si>
  <si>
    <t>犯</t>
  </si>
  <si>
    <t>逮捕監禁</t>
  </si>
  <si>
    <t>信用毀損・威力業務妨害</t>
  </si>
  <si>
    <t>器物損壊</t>
  </si>
  <si>
    <t>暴力行為</t>
  </si>
  <si>
    <t>その他刑法犯</t>
  </si>
  <si>
    <t>刑法犯合計</t>
  </si>
  <si>
    <t>出入国管理・難民認定法</t>
  </si>
  <si>
    <t>軽犯罪法</t>
  </si>
  <si>
    <t>酩酊者規制法</t>
  </si>
  <si>
    <t>迷惑防止条例</t>
  </si>
  <si>
    <t>特</t>
  </si>
  <si>
    <t>暴力団対策法</t>
  </si>
  <si>
    <t>自転車競技法</t>
  </si>
  <si>
    <t>競馬法</t>
  </si>
  <si>
    <t>モーターボート競走法</t>
  </si>
  <si>
    <t>小型自動車競走法</t>
  </si>
  <si>
    <t>風営適正化法</t>
  </si>
  <si>
    <t>青少年保護育成条例</t>
  </si>
  <si>
    <t>売春防止法</t>
  </si>
  <si>
    <t>別</t>
  </si>
  <si>
    <t>児童福祉法</t>
  </si>
  <si>
    <t>出資法</t>
  </si>
  <si>
    <t>貸金業法</t>
  </si>
  <si>
    <t>宅地建物取引業法</t>
  </si>
  <si>
    <t>建設業法</t>
  </si>
  <si>
    <t>銃刀法</t>
  </si>
  <si>
    <t>火薬類取締法</t>
  </si>
  <si>
    <t>麻薬等取締法</t>
  </si>
  <si>
    <t>あへん法</t>
  </si>
  <si>
    <t>大麻取締法</t>
  </si>
  <si>
    <t>覚せい剤取締法</t>
  </si>
  <si>
    <t>毒劇物法</t>
  </si>
  <si>
    <t>廃棄物処理法</t>
  </si>
  <si>
    <t>労働基準法</t>
  </si>
  <si>
    <t>職業安定法</t>
  </si>
  <si>
    <t>健康保険法</t>
  </si>
  <si>
    <t>労働者派遣法</t>
  </si>
  <si>
    <t>旅券法</t>
  </si>
  <si>
    <t>麻薬等特例法</t>
  </si>
  <si>
    <t>その他の特別法犯</t>
  </si>
  <si>
    <t>特別法犯合計</t>
  </si>
  <si>
    <t>総計</t>
  </si>
  <si>
    <t xml:space="preserve">                                               年次
罪種名             </t>
  </si>
  <si>
    <t>図表２－２　暴力団構成員の罪種別検挙人員の推移</t>
  </si>
  <si>
    <t>平成21年</t>
  </si>
  <si>
    <t>平成22年</t>
  </si>
  <si>
    <t>平成23年</t>
  </si>
  <si>
    <t>平成24年</t>
  </si>
  <si>
    <t>平成25年</t>
  </si>
  <si>
    <t>平成26年</t>
  </si>
  <si>
    <t>殺人</t>
  </si>
  <si>
    <t>強盗</t>
  </si>
  <si>
    <t>放火</t>
  </si>
  <si>
    <t>強姦</t>
  </si>
  <si>
    <t>凶器準備集合</t>
  </si>
  <si>
    <t>刑</t>
  </si>
  <si>
    <t>暴行</t>
  </si>
  <si>
    <t>傷害</t>
  </si>
  <si>
    <t>脅迫</t>
  </si>
  <si>
    <t>恐喝</t>
  </si>
  <si>
    <t>窃盗</t>
  </si>
  <si>
    <t>詐欺</t>
  </si>
  <si>
    <t>横領</t>
  </si>
  <si>
    <t>法</t>
  </si>
  <si>
    <t>文書偽造</t>
  </si>
  <si>
    <t>賭博</t>
  </si>
  <si>
    <t>わいせつ物頒布等</t>
  </si>
  <si>
    <t>公務執行妨害</t>
  </si>
  <si>
    <t>うち公契約関係競売等妨害</t>
  </si>
  <si>
    <t>犯人蔵匿</t>
  </si>
  <si>
    <t>証人威迫</t>
  </si>
  <si>
    <t>犯</t>
  </si>
  <si>
    <t>逮捕監禁</t>
  </si>
  <si>
    <t>信用毀損・威力業務妨害</t>
  </si>
  <si>
    <t>器物損壊</t>
  </si>
  <si>
    <t>暴力行為</t>
  </si>
  <si>
    <t>その他刑法犯</t>
  </si>
  <si>
    <t>刑法犯合計</t>
  </si>
  <si>
    <t>出入国管理・難民認定法</t>
  </si>
  <si>
    <t>軽犯罪法</t>
  </si>
  <si>
    <t>酩酊者規制法</t>
  </si>
  <si>
    <t>迷惑防止条例</t>
  </si>
  <si>
    <t>特</t>
  </si>
  <si>
    <t>暴力団対策法</t>
  </si>
  <si>
    <t>自転車競技法</t>
  </si>
  <si>
    <t>競馬法</t>
  </si>
  <si>
    <t>モーターボート競走法</t>
  </si>
  <si>
    <t>小型自動車競走法</t>
  </si>
  <si>
    <t>風営適正化法</t>
  </si>
  <si>
    <t>青少年保護育成条例</t>
  </si>
  <si>
    <t>売春防止法</t>
  </si>
  <si>
    <t>別</t>
  </si>
  <si>
    <t>児童福祉法</t>
  </si>
  <si>
    <t>出資法</t>
  </si>
  <si>
    <t>貸金業法</t>
  </si>
  <si>
    <t>宅地建物取引業法</t>
  </si>
  <si>
    <t>建設業法</t>
  </si>
  <si>
    <t>銃刀法</t>
  </si>
  <si>
    <t>火薬類取締法</t>
  </si>
  <si>
    <t>麻薬等取締法</t>
  </si>
  <si>
    <t>あへん法</t>
  </si>
  <si>
    <t>大麻取締法</t>
  </si>
  <si>
    <t>覚せい剤取締法</t>
  </si>
  <si>
    <t>毒劇物法</t>
  </si>
  <si>
    <t>廃棄物処理法</t>
  </si>
  <si>
    <t>労働基準法</t>
  </si>
  <si>
    <t>職業安定法</t>
  </si>
  <si>
    <t>健康保険法</t>
  </si>
  <si>
    <t>労働者派遣法</t>
  </si>
  <si>
    <t>旅券法</t>
  </si>
  <si>
    <t>麻薬等特例法</t>
  </si>
  <si>
    <t>その他の特別法犯</t>
  </si>
  <si>
    <t>特別法犯合計</t>
  </si>
  <si>
    <t>総計</t>
  </si>
  <si>
    <t>図表２－３　暴力団構成員等の罪種別検挙件数の推移</t>
  </si>
  <si>
    <t xml:space="preserve">                                                年次
罪種名</t>
  </si>
  <si>
    <t xml:space="preserve">                                    年次
罪種名</t>
  </si>
  <si>
    <t>H17</t>
  </si>
  <si>
    <t>H17</t>
  </si>
  <si>
    <t>H18</t>
  </si>
  <si>
    <t>H18</t>
  </si>
  <si>
    <t>H19</t>
  </si>
  <si>
    <t>H20</t>
  </si>
  <si>
    <t>H21</t>
  </si>
  <si>
    <t>H22</t>
  </si>
  <si>
    <t>H23</t>
  </si>
  <si>
    <t>H24</t>
  </si>
  <si>
    <t>H25</t>
  </si>
  <si>
    <t>H26</t>
  </si>
  <si>
    <t>総数</t>
  </si>
  <si>
    <t>うち覚せい剤取締法違反</t>
  </si>
  <si>
    <t>うち傷害</t>
  </si>
  <si>
    <t>うち窃盗</t>
  </si>
  <si>
    <t>うち詐欺</t>
  </si>
  <si>
    <t>うち恐喝</t>
  </si>
  <si>
    <t>H17</t>
  </si>
  <si>
    <t>H18</t>
  </si>
  <si>
    <t>H19</t>
  </si>
  <si>
    <t>H20</t>
  </si>
  <si>
    <t>H21</t>
  </si>
  <si>
    <t>H22</t>
  </si>
  <si>
    <t>H23</t>
  </si>
  <si>
    <t>H24</t>
  </si>
  <si>
    <t>H25</t>
  </si>
  <si>
    <t>H26</t>
  </si>
  <si>
    <t>暴力団構成員等の
検挙人員（人）</t>
  </si>
  <si>
    <t>29,626
（8,725）</t>
  </si>
  <si>
    <t>28,417
（8,471）</t>
  </si>
  <si>
    <t>27,169
（7,766）</t>
  </si>
  <si>
    <t>26,064
（7,197）</t>
  </si>
  <si>
    <t>26,503
（6,776）</t>
  </si>
  <si>
    <t>25,686
（6,219）</t>
  </si>
  <si>
    <t>26,269 
（5,982）</t>
  </si>
  <si>
    <t>24,139
　　　　　　　(5,510)</t>
  </si>
  <si>
    <t>22,861
　　　　　　　(5,333)</t>
  </si>
  <si>
    <t>22,495
　　　　　　　(4,734)</t>
  </si>
  <si>
    <t>うち山口組</t>
  </si>
  <si>
    <t>15,675
(4,459)</t>
  </si>
  <si>
    <t>15,139
(4,429)</t>
  </si>
  <si>
    <t>14,869
(4,000)</t>
  </si>
  <si>
    <t>14,261
(3,572)</t>
  </si>
  <si>
    <t>14,208
(3,217)</t>
  </si>
  <si>
    <t>13,728
（2,859）</t>
  </si>
  <si>
    <t>13,808
（2,755）</t>
  </si>
  <si>
    <t>12,566
(2,366)</t>
  </si>
  <si>
    <t>11,308
(2,325)</t>
  </si>
  <si>
    <t>10,854
(2,047)</t>
  </si>
  <si>
    <t>うち住吉会</t>
  </si>
  <si>
    <t>4,464
（1,228）</t>
  </si>
  <si>
    <t>4,233
（1,214）</t>
  </si>
  <si>
    <t>3,721
（1,106）</t>
  </si>
  <si>
    <t>3,556
（1,068）</t>
  </si>
  <si>
    <t>3,632
（1,059）</t>
  </si>
  <si>
    <t>3,369
（997）</t>
  </si>
  <si>
    <t>3,770
（969）</t>
  </si>
  <si>
    <t>3,411
(964)</t>
  </si>
  <si>
    <t>3,708
(944)</t>
  </si>
  <si>
    <t>3,785
(834)</t>
  </si>
  <si>
    <t>うち稲川会</t>
  </si>
  <si>
    <t>3,978
(1,297)</t>
  </si>
  <si>
    <t>4,022
(1,268)</t>
  </si>
  <si>
    <t>3,825
(1,235)</t>
  </si>
  <si>
    <t>3,819
(1,145)</t>
  </si>
  <si>
    <t>3,687
(1,079)</t>
  </si>
  <si>
    <t>3,725
（1,067）</t>
  </si>
  <si>
    <t>3,887
（1,059）</t>
  </si>
  <si>
    <t>3,645
(1,059)</t>
  </si>
  <si>
    <t>3,252
(1,014)</t>
  </si>
  <si>
    <t>3,585
(850)</t>
  </si>
  <si>
    <t>３団体合計</t>
  </si>
  <si>
    <t>24,117
(6,984)</t>
  </si>
  <si>
    <t>23,394
(6,911)</t>
  </si>
  <si>
    <t>22,415
(6,341)</t>
  </si>
  <si>
    <t>21,636
(5,785)</t>
  </si>
  <si>
    <t>21,527
(5,355)</t>
  </si>
  <si>
    <t>20,822
（4,923）</t>
  </si>
  <si>
    <t>21,465
（4,783）</t>
  </si>
  <si>
    <t>19,622
(4,389)</t>
  </si>
  <si>
    <t>18,268
(4,283)</t>
  </si>
  <si>
    <t>18,224
(3,731)</t>
  </si>
  <si>
    <t>全体に占める割合(%)</t>
  </si>
  <si>
    <t>81.4
(80.0)</t>
  </si>
  <si>
    <t>82.3
(81.6)</t>
  </si>
  <si>
    <t>82.5
(81.7)</t>
  </si>
  <si>
    <t>83.0
(80.4)</t>
  </si>
  <si>
    <t>81.2
(79.0)</t>
  </si>
  <si>
    <t>81.1
（79.2）</t>
  </si>
  <si>
    <t>81.7
（80.0）</t>
  </si>
  <si>
    <t>81.3
(79.7)</t>
  </si>
  <si>
    <t>79.9
(80.3)</t>
  </si>
  <si>
    <t>81.0
(78.8)</t>
  </si>
  <si>
    <t>注：（　）内は、暴力団構成員等の検挙人員のうち、暴力団構成員の検挙人員を指す。</t>
  </si>
  <si>
    <t>H19</t>
  </si>
  <si>
    <t>H23</t>
  </si>
  <si>
    <t>H24</t>
  </si>
  <si>
    <t>H25</t>
  </si>
  <si>
    <t>H26</t>
  </si>
  <si>
    <t>－</t>
  </si>
  <si>
    <t>H19</t>
  </si>
  <si>
    <t>H20</t>
  </si>
  <si>
    <t>H20</t>
  </si>
  <si>
    <t>Ｈ21</t>
  </si>
  <si>
    <t>Ｈ22</t>
  </si>
  <si>
    <t>H23</t>
  </si>
  <si>
    <t>H24</t>
  </si>
  <si>
    <t>H25</t>
  </si>
  <si>
    <t>増減</t>
  </si>
  <si>
    <t>山口組直系組長</t>
  </si>
  <si>
    <t>弘道会直系組長等</t>
  </si>
  <si>
    <t>－</t>
  </si>
  <si>
    <t>－</t>
  </si>
  <si>
    <t>弘道会直系組織幹部</t>
  </si>
  <si>
    <r>
      <t xml:space="preserve">         ※　19年、20年については、弘道会直系組長等及び弘道会直系組織幹部の統計をとっていない。
               　　　　　　　　　　　　　　　　  </t>
    </r>
    <r>
      <rPr>
        <sz val="9"/>
        <rFont val="ＭＳ Ｐゴシック"/>
        <family val="3"/>
      </rPr>
      <t xml:space="preserve">             </t>
    </r>
  </si>
  <si>
    <t>H19</t>
  </si>
  <si>
    <t>H22</t>
  </si>
  <si>
    <t>合計</t>
  </si>
  <si>
    <t>発生件数</t>
  </si>
  <si>
    <t>H17</t>
  </si>
  <si>
    <t xml:space="preserve"> 発生事件数(件)</t>
  </si>
  <si>
    <t xml:space="preserve"> うち山口組関与事件数</t>
  </si>
  <si>
    <t xml:space="preserve"> 発生回数(回)</t>
  </si>
  <si>
    <t xml:space="preserve"> うち銃器使用回数</t>
  </si>
  <si>
    <t xml:space="preserve"> 銃器使用率(％)</t>
  </si>
  <si>
    <t xml:space="preserve"> 死者数(人)</t>
  </si>
  <si>
    <t xml:space="preserve"> うち暴力団構成員等以外</t>
  </si>
  <si>
    <t xml:space="preserve"> 負傷者数(人)</t>
  </si>
  <si>
    <t>H17</t>
  </si>
  <si>
    <t xml:space="preserve"> 発砲事件数(件)</t>
  </si>
  <si>
    <t xml:space="preserve"> うち対立抗争によるもの</t>
  </si>
  <si>
    <t xml:space="preserve"> 死 者 数 (人)</t>
  </si>
  <si>
    <t xml:space="preserve"> 負傷者数 (人)</t>
  </si>
  <si>
    <t>H19</t>
  </si>
  <si>
    <t>H20</t>
  </si>
  <si>
    <t>H21</t>
  </si>
  <si>
    <t>H22</t>
  </si>
  <si>
    <t>H23</t>
  </si>
  <si>
    <t>H26</t>
  </si>
  <si>
    <t xml:space="preserve">押収拳銃総数(丁)  </t>
  </si>
  <si>
    <t>真 正 銃  （丁）</t>
  </si>
  <si>
    <t>改 造 銃  （丁）</t>
  </si>
  <si>
    <t>H17</t>
  </si>
  <si>
    <t>H18</t>
  </si>
  <si>
    <t>H19</t>
  </si>
  <si>
    <t>H20</t>
  </si>
  <si>
    <t>H21</t>
  </si>
  <si>
    <t>H22</t>
  </si>
  <si>
    <t>H23</t>
  </si>
  <si>
    <t>H24</t>
  </si>
  <si>
    <t>H25</t>
  </si>
  <si>
    <t>H26</t>
  </si>
  <si>
    <t>組織的な犯罪の加重処罰規定(３条)</t>
  </si>
  <si>
    <t>組織的な犯罪に係る犯人蔵匿等(７条)</t>
  </si>
  <si>
    <t>H17</t>
  </si>
  <si>
    <t>H18</t>
  </si>
  <si>
    <t>H19</t>
  </si>
  <si>
    <t>H20</t>
  </si>
  <si>
    <t>H21</t>
  </si>
  <si>
    <t>H22</t>
  </si>
  <si>
    <t>H23</t>
  </si>
  <si>
    <t>H24</t>
  </si>
  <si>
    <t>H25</t>
  </si>
  <si>
    <t>H26</t>
  </si>
  <si>
    <t>法人等経営支配(９条)</t>
  </si>
  <si>
    <t>犯罪収益等隠匿(10条)</t>
  </si>
  <si>
    <t>犯罪収益等収受(11条)</t>
  </si>
  <si>
    <t>起訴前の没収保全命令(23条)</t>
  </si>
  <si>
    <t>前提犯罪の罪種名</t>
  </si>
  <si>
    <t>９条</t>
  </si>
  <si>
    <t>10条</t>
  </si>
  <si>
    <t>11条</t>
  </si>
  <si>
    <t>23条</t>
  </si>
  <si>
    <t>恐喝・恐喝未遂</t>
  </si>
  <si>
    <t>詐欺</t>
  </si>
  <si>
    <t>賭博等</t>
  </si>
  <si>
    <t>窃盗</t>
  </si>
  <si>
    <t xml:space="preserve"> </t>
  </si>
  <si>
    <t>売春防止法</t>
  </si>
  <si>
    <t>風営適正化法</t>
  </si>
  <si>
    <t>わいせつ物頒布等</t>
  </si>
  <si>
    <t>児童ポルノ法</t>
  </si>
  <si>
    <t>貸金業法・出資法</t>
  </si>
  <si>
    <t>労働者派遣法</t>
  </si>
  <si>
    <t>自転車競技法</t>
  </si>
  <si>
    <t>H19</t>
  </si>
  <si>
    <t>H21</t>
  </si>
  <si>
    <t>H22</t>
  </si>
  <si>
    <t>H23</t>
  </si>
  <si>
    <t>H24</t>
  </si>
  <si>
    <t>H25</t>
  </si>
  <si>
    <t>H26</t>
  </si>
  <si>
    <t>暴力団構成員等の総検挙人員（人）</t>
  </si>
  <si>
    <t>うち伝統的資金獲得
犯罪検挙人員（人）</t>
  </si>
  <si>
    <t>割合(%)</t>
  </si>
  <si>
    <t>覚せい剤取締法違反</t>
  </si>
  <si>
    <t>ノミ行為等</t>
  </si>
  <si>
    <t>伝統的資金獲得犯罪の合計</t>
  </si>
  <si>
    <t>暴力団構成員等が占める割合</t>
  </si>
  <si>
    <t>ノミ行為等</t>
  </si>
  <si>
    <t>暴力団構成員等の検挙人員</t>
  </si>
  <si>
    <t>うち暴力団構成員の検挙人員</t>
  </si>
  <si>
    <t>暴力団構成員等が占める割合</t>
  </si>
  <si>
    <t>暴力団構成員等が占める割合</t>
  </si>
  <si>
    <t>H22</t>
  </si>
  <si>
    <t>H23</t>
  </si>
  <si>
    <t>H24</t>
  </si>
  <si>
    <t>H25</t>
  </si>
  <si>
    <t>H26</t>
  </si>
  <si>
    <t>融資過程</t>
  </si>
  <si>
    <t>債権回収過程</t>
  </si>
  <si>
    <t>中止命令</t>
  </si>
  <si>
    <t>再発防止命令</t>
  </si>
  <si>
    <t>請求妨害防止命令</t>
  </si>
  <si>
    <t>用心棒行為等防止命令</t>
  </si>
  <si>
    <t>賞揚等禁止命令</t>
  </si>
  <si>
    <t>事務所使用制限命令</t>
  </si>
  <si>
    <t>1(1)</t>
  </si>
  <si>
    <t>27(1)</t>
  </si>
  <si>
    <t>H17</t>
  </si>
  <si>
    <t>H18</t>
  </si>
  <si>
    <t>相談受理件数</t>
  </si>
  <si>
    <t>うち警察</t>
  </si>
  <si>
    <t>うちセンター</t>
  </si>
  <si>
    <t>H26</t>
  </si>
  <si>
    <t>離脱者</t>
  </si>
  <si>
    <t>図表３－３　平成26年における中止命令等適用状況</t>
  </si>
  <si>
    <t>○　形態別</t>
  </si>
  <si>
    <t>中止命令</t>
  </si>
  <si>
    <t>その他の命令</t>
  </si>
  <si>
    <t>１号</t>
  </si>
  <si>
    <t>人の弱みにつけ込む金品等要求行為</t>
  </si>
  <si>
    <t>２号</t>
  </si>
  <si>
    <t>不当贈与要求行為</t>
  </si>
  <si>
    <t>３号</t>
  </si>
  <si>
    <t>不当下請等要求行為</t>
  </si>
  <si>
    <t>４号</t>
  </si>
  <si>
    <t>みかじめ料要求行為</t>
  </si>
  <si>
    <t>５号</t>
  </si>
  <si>
    <t>用心棒料等要求行為</t>
  </si>
  <si>
    <t>６号</t>
  </si>
  <si>
    <t>高利債権取立行為</t>
  </si>
  <si>
    <t>７号</t>
  </si>
  <si>
    <t>不当債権取立行為</t>
  </si>
  <si>
    <t>９</t>
  </si>
  <si>
    <t>８号</t>
  </si>
  <si>
    <t>不当債務免除要求行為</t>
  </si>
  <si>
    <t>９号</t>
  </si>
  <si>
    <t>不当貸付要求行為</t>
  </si>
  <si>
    <t>10号</t>
  </si>
  <si>
    <t>不当金融商品取引要求行為</t>
  </si>
  <si>
    <t>11号</t>
  </si>
  <si>
    <t>不当自己株式買取等要求行為</t>
  </si>
  <si>
    <t>12号</t>
  </si>
  <si>
    <t>不当預貯金受入要求行為</t>
  </si>
  <si>
    <t>13号</t>
  </si>
  <si>
    <t>不当地上げ行為</t>
  </si>
  <si>
    <t>14号</t>
  </si>
  <si>
    <t>競売等妨害行為</t>
  </si>
  <si>
    <t>15号</t>
  </si>
  <si>
    <t>不当宅地等取引要求行為</t>
  </si>
  <si>
    <t>16号</t>
  </si>
  <si>
    <t>不当宅地賃借要求行為</t>
  </si>
  <si>
    <t>17号</t>
  </si>
  <si>
    <t>不当建設工事要求行為</t>
  </si>
  <si>
    <t>条</t>
  </si>
  <si>
    <t>18号</t>
  </si>
  <si>
    <t>不当施設利用要求行為</t>
  </si>
  <si>
    <t>19号</t>
  </si>
  <si>
    <t>不当示談介入行為</t>
  </si>
  <si>
    <t>20号</t>
  </si>
  <si>
    <t>因縁をつけての金品等要求行為</t>
  </si>
  <si>
    <t>21号</t>
  </si>
  <si>
    <t>不当許認可等要求行為</t>
  </si>
  <si>
    <t>22号</t>
  </si>
  <si>
    <t>不当許認可等排除要求行為</t>
  </si>
  <si>
    <t>23号</t>
  </si>
  <si>
    <t>不当入札参加要求行為</t>
  </si>
  <si>
    <t>24号</t>
  </si>
  <si>
    <t>不当入札排除要求行為</t>
  </si>
  <si>
    <t>25号</t>
  </si>
  <si>
    <t>談合入札要求行為</t>
  </si>
  <si>
    <t>26号</t>
  </si>
  <si>
    <t>不当公契約排除要求行為</t>
  </si>
  <si>
    <t>27号</t>
  </si>
  <si>
    <t>不当公契約下請等あっせん要求行為</t>
  </si>
  <si>
    <t>小　　　　計</t>
  </si>
  <si>
    <t>10</t>
  </si>
  <si>
    <t>１項</t>
  </si>
  <si>
    <t>暴力的要求行為の要求等</t>
  </si>
  <si>
    <t>条</t>
  </si>
  <si>
    <t>２項</t>
  </si>
  <si>
    <t>暴力的要求行為の現場立会援助</t>
  </si>
  <si>
    <t>12条の２</t>
  </si>
  <si>
    <t>指定暴力団等の業務に関し行われる暴力的要求行為</t>
  </si>
  <si>
    <t>12条の３</t>
  </si>
  <si>
    <t>準暴力的要求行為の要求等</t>
  </si>
  <si>
    <t>12条の５</t>
  </si>
  <si>
    <t>準暴力的要求行為</t>
  </si>
  <si>
    <t>指定暴力団相互の対立抗争</t>
  </si>
  <si>
    <t>指定暴力団内部の対立抗争</t>
  </si>
  <si>
    <t>少年に対する加入強要・脱退妨害</t>
  </si>
  <si>
    <t>威迫による加入強要・脱退妨害</t>
  </si>
  <si>
    <t>３項</t>
  </si>
  <si>
    <t>密接関係者に対する加入強要・脱退妨害</t>
  </si>
  <si>
    <t>17条</t>
  </si>
  <si>
    <t>加入の強要の命令等</t>
  </si>
  <si>
    <t>20条</t>
  </si>
  <si>
    <t>指詰めの強要等</t>
  </si>
  <si>
    <t>21条</t>
  </si>
  <si>
    <t>指詰めの強要の命令等</t>
  </si>
  <si>
    <t>24条</t>
  </si>
  <si>
    <t>少年に対する入れ墨の強要等</t>
  </si>
  <si>
    <t>25条</t>
  </si>
  <si>
    <t>少年に対する入れ墨の強要の要求等</t>
  </si>
  <si>
    <t>29条</t>
  </si>
  <si>
    <t>事務所における禁止行為</t>
  </si>
  <si>
    <t>30条の2</t>
  </si>
  <si>
    <t>損害賠償請求等の妨害</t>
  </si>
  <si>
    <t>30条の5</t>
  </si>
  <si>
    <t>暴力行為の賞揚等</t>
  </si>
  <si>
    <t>30条</t>
  </si>
  <si>
    <t>用心棒の役務提供等</t>
  </si>
  <si>
    <t>の6</t>
  </si>
  <si>
    <t>用心棒行為等の要求等</t>
  </si>
  <si>
    <t>30条の9</t>
  </si>
  <si>
    <t>特定危険指定暴力団等の指定暴力団員の禁止行為</t>
  </si>
  <si>
    <t>30条の11－1項</t>
  </si>
  <si>
    <t>特定危険指定暴力団等の事務所の使用制限</t>
  </si>
  <si>
    <t>合　　　　計</t>
  </si>
  <si>
    <t>※　「その他の命令」のうち、15条及び30条の11－1項は事務所使用制限命令、30条の２は請求妨害防止命令、</t>
  </si>
  <si>
    <t>30条の５は賞揚等禁止命令、30条の6-1項は再発防止命令及び用心棒行為等防止命令で、これら以外は</t>
  </si>
  <si>
    <t>再発防止命令のことである。</t>
  </si>
  <si>
    <t>○　団体別</t>
  </si>
  <si>
    <t>再発防止命令</t>
  </si>
  <si>
    <t>事務所使用制限命令</t>
  </si>
  <si>
    <t xml:space="preserve">六代目山口組 </t>
  </si>
  <si>
    <t>稲川会</t>
  </si>
  <si>
    <t>住吉会</t>
  </si>
  <si>
    <t xml:space="preserve">五代目工藤會 </t>
  </si>
  <si>
    <t>旭琉會</t>
  </si>
  <si>
    <t xml:space="preserve">六代目会津小鉄会 </t>
  </si>
  <si>
    <t>五代目共政会</t>
  </si>
  <si>
    <t xml:space="preserve">七代目合田一家 </t>
  </si>
  <si>
    <t>四代目小桜一家</t>
  </si>
  <si>
    <t>四代目浅野組</t>
  </si>
  <si>
    <t>道仁会</t>
  </si>
  <si>
    <t>二代目親和会</t>
  </si>
  <si>
    <t>双愛会</t>
  </si>
  <si>
    <t>三代目俠道会</t>
  </si>
  <si>
    <t>太州会</t>
  </si>
  <si>
    <t>九代目酒梅組</t>
  </si>
  <si>
    <t xml:space="preserve">極東会 </t>
  </si>
  <si>
    <t>二代目東組</t>
  </si>
  <si>
    <t>松葉会</t>
  </si>
  <si>
    <t>三代目福博会</t>
  </si>
  <si>
    <t>浪川睦会</t>
  </si>
  <si>
    <t>指定暴力団構成員以外</t>
  </si>
  <si>
    <t>合　　　　　計</t>
  </si>
  <si>
    <t>３項</t>
  </si>
  <si>
    <t>２項</t>
  </si>
  <si>
    <t>－</t>
  </si>
  <si>
    <t>合計数</t>
  </si>
  <si>
    <t>構成員</t>
  </si>
  <si>
    <t>準構成員等</t>
  </si>
  <si>
    <t>図表１－２　主要３団体の暴力団構成員等の比較</t>
  </si>
  <si>
    <t>21年末</t>
  </si>
  <si>
    <t>22年末</t>
  </si>
  <si>
    <t>23年末</t>
  </si>
  <si>
    <t>24年末</t>
  </si>
  <si>
    <t>25年末</t>
  </si>
  <si>
    <t>26年末</t>
  </si>
  <si>
    <t>前年比増減</t>
  </si>
  <si>
    <t>26年末の全暴力団構成
員等に占める割合</t>
  </si>
  <si>
    <t>主要３団体</t>
  </si>
  <si>
    <t>六代目山口組</t>
  </si>
  <si>
    <t>構成員</t>
  </si>
  <si>
    <t>43.7％
（構成員46.2％）</t>
  </si>
  <si>
    <t>準構成員等</t>
  </si>
  <si>
    <t>計</t>
  </si>
  <si>
    <t>住吉会</t>
  </si>
  <si>
    <t>15.9％
（構成員15.2％）</t>
  </si>
  <si>
    <t>稲川会</t>
  </si>
  <si>
    <t>12.4％
（構成員13.0％）</t>
  </si>
  <si>
    <t>３団体合計</t>
  </si>
  <si>
    <t>72.0％
（構成員74.4％）</t>
  </si>
  <si>
    <t>暴力団勢力の推移</t>
  </si>
  <si>
    <t>図表１－３　総会屋・会社ゴロ等の推移</t>
  </si>
  <si>
    <t>図表２－４　主要罪種における暴力団構成員等の検挙人員の推移</t>
  </si>
  <si>
    <t>図表２－５　山口組、住吉会及び稲川会の暴力団構成員等の検挙人員の推移</t>
  </si>
  <si>
    <t>図表２－６　山口組・弘道会の直系組長等の検挙人員の推移</t>
  </si>
  <si>
    <t>図表２－７　事業者襲撃等事件の発生状況の推移</t>
  </si>
  <si>
    <t>図表２－８　対立抗争事件の発生状況の推移</t>
  </si>
  <si>
    <t>図表２－10　暴力団からの拳銃押収丁数の推移</t>
  </si>
  <si>
    <t>図表２－11　暴力団構成員等に対する組織的犯罪処罰法（加重処罰）の適用状況（件数）</t>
  </si>
  <si>
    <t>図表２－12　暴力団構成員等に対する組織的犯罪処罰法（マネー・ローンダリング関係）の適用状況（件数）</t>
  </si>
  <si>
    <t>図表２－14　伝統的資金獲得犯罪の暴力団構成員等の検挙人員の推移</t>
  </si>
  <si>
    <t>注：（　）内は、暴力団構成員等の検挙人員のうち、暴力団構成員の検挙人員を指す。</t>
  </si>
  <si>
    <t>図表２－15　伝統的資金獲得犯罪の暴力団構成員等の検挙人員とその占める割合の推移</t>
  </si>
  <si>
    <t>図表２－16　貸金業法違反による暴力団構成員等の検挙人員の推移</t>
  </si>
  <si>
    <t>図表２－17　出資法違反による暴力団構成員等の検挙人員の推移</t>
  </si>
  <si>
    <t>図表２－18　労働者派遣法違反による暴力団構成員等の検挙人員の推移</t>
  </si>
  <si>
    <t>図表２－19　暴力団等に係る金融・不良債権関連事犯の検挙件数の推移</t>
  </si>
  <si>
    <t>注：平成17年及び平成18年の合計にはそれぞれ「その他の金融機関の役職員による犯罪」１件を含む。</t>
  </si>
  <si>
    <t>図表３－２　行政命令の発出件数の推移</t>
  </si>
  <si>
    <t>図表４－１　暴力団相談の受理件数</t>
  </si>
  <si>
    <t>図表４－２　離脱支援により暴力団から離脱した者の推移（概数）</t>
  </si>
  <si>
    <t>図表２－13　</t>
  </si>
  <si>
    <t>　暴力団構成員等に対する組織的犯罪処罰法（マネー・ローンダリング関係）の適用状況（26年　前提犯罪の内訳・件数）</t>
  </si>
  <si>
    <t>図表１－４　社会運動等標ぼうゴロの推移</t>
  </si>
  <si>
    <t>図表２－９　暴力団等によるとみられる銃器発砲事件の発生状況の推移</t>
  </si>
  <si>
    <t>注：各下段は、押収拳銃総数に占める割合である。</t>
  </si>
  <si>
    <t>注：括弧内は、撤回した仮命令の件数を外数で示している。事務所使用制限に係る仮命令を発出したところ、事務所が撤去されたことから、撤回したものである。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</si>
</sst>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 "/>
    <numFmt numFmtId="179" formatCode="0.0_ "/>
    <numFmt numFmtId="180" formatCode="0.0%"/>
    <numFmt numFmtId="181" formatCode="#,##0_);[Red]\(#,##0\)"/>
    <numFmt numFmtId="182" formatCode="#,##0_);\(#,##0\)"/>
    <numFmt numFmtId="183" formatCode="0.0_);[Red]\(0.0\)"/>
    <numFmt numFmtId="184" formatCode="0.0_);\(0.0\)"/>
    <numFmt numFmtId="185" formatCode="#,##0_ "/>
    <numFmt numFmtId="186" formatCode="[&lt;=999]000;[&lt;=9999]000\-00;000\-0000"/>
  </numFmts>
  <fonts count="68">
    <font>
      <sz val="11"/>
      <name val="ＭＳ Ｐゴシック"/>
      <family val="3"/>
    </font>
    <font>
      <sz val="6"/>
      <name val="ＭＳ Ｐゴシック"/>
      <family val="3"/>
    </font>
    <font>
      <sz val="14"/>
      <name val="ＭＳ Ｐゴシック"/>
      <family val="3"/>
    </font>
    <font>
      <sz val="10"/>
      <name val="ＭＳ ゴシック"/>
      <family val="3"/>
    </font>
    <font>
      <sz val="8"/>
      <name val="ＭＳ ゴシック"/>
      <family val="3"/>
    </font>
    <font>
      <sz val="9"/>
      <name val="ＭＳ ゴシック"/>
      <family val="3"/>
    </font>
    <font>
      <sz val="10"/>
      <name val="ＭＳ Ｐゴシック"/>
      <family val="3"/>
    </font>
    <font>
      <sz val="9"/>
      <name val="ＭＳ Ｐゴシック"/>
      <family val="3"/>
    </font>
    <font>
      <sz val="14"/>
      <name val="ＭＳ ゴシック"/>
      <family val="3"/>
    </font>
    <font>
      <sz val="11"/>
      <name val="ＭＳ ゴシック"/>
      <family val="3"/>
    </font>
    <font>
      <sz val="11"/>
      <name val="明朝"/>
      <family val="1"/>
    </font>
    <font>
      <sz val="14"/>
      <name val="ＭＳ 明朝"/>
      <family val="1"/>
    </font>
    <font>
      <b/>
      <sz val="11"/>
      <color indexed="8"/>
      <name val="ＭＳ ゴシック"/>
      <family val="3"/>
    </font>
    <font>
      <sz val="10"/>
      <color indexed="8"/>
      <name val="ＭＳ ゴシック"/>
      <family val="3"/>
    </font>
    <font>
      <sz val="9"/>
      <color indexed="8"/>
      <name val="ＭＳ ゴシック"/>
      <family val="3"/>
    </font>
    <font>
      <sz val="6"/>
      <name val="明朝"/>
      <family val="1"/>
    </font>
    <font>
      <sz val="8"/>
      <color indexed="8"/>
      <name val="ＭＳ ゴシック"/>
      <family val="3"/>
    </font>
    <font>
      <sz val="11"/>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3"/>
      <name val="ＭＳ Ｐゴシック"/>
      <family val="3"/>
    </font>
    <font>
      <sz val="12"/>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name val="Calibri"/>
      <family val="3"/>
    </font>
    <font>
      <sz val="13"/>
      <name val="Calibri"/>
      <family val="3"/>
    </font>
    <font>
      <sz val="11"/>
      <name val="Calibri"/>
      <family val="3"/>
    </font>
    <font>
      <sz val="12"/>
      <name val="Calibri"/>
      <family val="3"/>
    </font>
    <font>
      <sz val="9"/>
      <color theme="1"/>
      <name val="Calibri"/>
      <family val="3"/>
    </font>
    <font>
      <sz val="11"/>
      <color theme="1"/>
      <name val="ＭＳ Ｐゴシック"/>
      <family val="3"/>
    </font>
    <font>
      <sz val="8"/>
      <color theme="1"/>
      <name val="Calibri"/>
      <family val="3"/>
    </font>
    <font>
      <sz val="10"/>
      <color theme="1"/>
      <name val="Calibri"/>
      <family val="3"/>
    </font>
    <font>
      <sz val="9"/>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style="thin"/>
      <bottom>
        <color indexed="63"/>
      </bottom>
    </border>
    <border>
      <left style="medium"/>
      <right style="thin"/>
      <top>
        <color indexed="63"/>
      </top>
      <bottom>
        <color indexed="63"/>
      </bottom>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mediu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dotted"/>
      <bottom style="thin"/>
    </border>
    <border>
      <left>
        <color indexed="63"/>
      </left>
      <right style="thin"/>
      <top style="dotted"/>
      <bottom style="thin"/>
    </border>
    <border>
      <left>
        <color indexed="63"/>
      </left>
      <right style="thin"/>
      <top style="thin"/>
      <bottom style="dotted"/>
    </border>
    <border>
      <left style="medium"/>
      <right style="medium"/>
      <top>
        <color indexed="63"/>
      </top>
      <bottom style="medium"/>
    </border>
    <border>
      <left>
        <color indexed="63"/>
      </left>
      <right style="thin"/>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medium"/>
      <top style="thin"/>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double"/>
      <right style="thin"/>
      <top style="thin"/>
      <bottom/>
    </border>
    <border>
      <left style="double"/>
      <right style="thin"/>
      <top style="thin"/>
      <bottom style="thin"/>
    </border>
    <border>
      <left style="thin"/>
      <right style="thin"/>
      <top style="double"/>
      <bottom style="thin"/>
    </border>
    <border>
      <left style="thin"/>
      <right/>
      <top style="double"/>
      <bottom style="thin"/>
    </border>
    <border>
      <left style="double"/>
      <right style="thin"/>
      <top style="double"/>
      <bottom style="thin"/>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color indexed="63"/>
      </left>
      <right style="thin"/>
      <top style="dotted"/>
      <bottom>
        <color indexed="63"/>
      </bottom>
    </border>
    <border>
      <left style="thin"/>
      <right style="medium"/>
      <top style="thin"/>
      <bottom style="medium"/>
    </border>
    <border>
      <left style="thin"/>
      <right style="medium"/>
      <top>
        <color indexed="63"/>
      </top>
      <bottom style="thin"/>
    </border>
    <border>
      <left style="thin"/>
      <right style="medium"/>
      <top style="medium"/>
      <bottom style="thin"/>
    </border>
    <border>
      <left>
        <color indexed="63"/>
      </left>
      <right style="thin"/>
      <top style="medium"/>
      <bottom style="thin"/>
    </border>
    <border>
      <left style="medium"/>
      <right style="medium"/>
      <top style="medium"/>
      <bottom style="thin"/>
    </border>
    <border>
      <left style="medium"/>
      <right style="medium"/>
      <top>
        <color indexed="63"/>
      </top>
      <bottom style="thin"/>
    </border>
    <border>
      <left style="medium"/>
      <right>
        <color indexed="63"/>
      </right>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hair"/>
      <right style="hair"/>
      <top style="thin"/>
      <bottom style="hair"/>
    </border>
    <border>
      <left style="hair"/>
      <right/>
      <top style="thin"/>
      <bottom style="hair"/>
    </border>
    <border>
      <left style="hair"/>
      <right style="medium"/>
      <top style="thin"/>
      <bottom style="hair"/>
    </border>
    <border>
      <left style="hair"/>
      <right style="hair"/>
      <top style="hair"/>
      <bottom style="hair"/>
    </border>
    <border>
      <left style="hair"/>
      <right/>
      <top style="hair"/>
      <bottom style="hair"/>
    </border>
    <border>
      <left style="hair"/>
      <right style="medium"/>
      <top style="hair"/>
      <bottom style="hair"/>
    </border>
    <border>
      <left style="medium"/>
      <right>
        <color indexed="63"/>
      </right>
      <top>
        <color indexed="63"/>
      </top>
      <bottom style="medium"/>
    </border>
    <border>
      <left style="hair"/>
      <right style="hair"/>
      <top style="hair"/>
      <bottom style="medium"/>
    </border>
    <border>
      <left style="hair"/>
      <right/>
      <top style="hair"/>
      <bottom style="medium"/>
    </border>
    <border>
      <left style="hair"/>
      <right style="medium"/>
      <top style="hair"/>
      <bottom style="medium"/>
    </border>
    <border>
      <left style="double"/>
      <right/>
      <top style="medium"/>
      <bottom style="thin">
        <color indexed="8"/>
      </bottom>
    </border>
    <border>
      <left style="thin">
        <color indexed="8"/>
      </left>
      <right style="medium"/>
      <top style="medium"/>
      <bottom style="thin">
        <color indexed="8"/>
      </bottom>
    </border>
    <border>
      <left style="medium"/>
      <right>
        <color indexed="63"/>
      </right>
      <top style="medium"/>
      <bottom>
        <color indexed="63"/>
      </bottom>
    </border>
    <border>
      <left style="medium"/>
      <right style="thin"/>
      <top style="medium"/>
      <bottom style="thin"/>
    </border>
    <border>
      <left style="double"/>
      <right style="thin"/>
      <top style="medium"/>
      <bottom style="thin"/>
    </border>
    <border>
      <left style="medium"/>
      <right style="thin"/>
      <top style="thin"/>
      <bottom style="thin"/>
    </border>
    <border>
      <left style="thin"/>
      <right style="medium"/>
      <top style="thin"/>
      <bottom style="thin"/>
    </border>
    <border>
      <left style="medium"/>
      <right/>
      <top style="thin"/>
      <bottom style="thin"/>
    </border>
    <border>
      <left style="medium"/>
      <right style="thin"/>
      <top style="thin"/>
      <bottom/>
    </border>
    <border>
      <left style="medium"/>
      <right style="medium"/>
      <top/>
      <bottom/>
    </border>
    <border>
      <left style="double"/>
      <right style="thin"/>
      <top/>
      <bottom/>
    </border>
    <border>
      <left style="thin"/>
      <right style="medium"/>
      <top/>
      <bottom/>
    </border>
    <border>
      <left style="double"/>
      <right style="thin"/>
      <top/>
      <bottom style="medium"/>
    </border>
    <border>
      <left style="thin"/>
      <right style="medium"/>
      <top>
        <color indexed="63"/>
      </top>
      <bottom style="medium"/>
    </border>
    <border>
      <left style="medium"/>
      <right style="medium"/>
      <top style="medium"/>
      <bottom/>
    </border>
    <border>
      <left style="thin"/>
      <right style="medium"/>
      <top style="medium"/>
      <bottom>
        <color indexed="63"/>
      </bottom>
    </border>
    <border>
      <left style="medium"/>
      <right style="thin"/>
      <top style="thin"/>
      <bottom style="medium"/>
    </border>
    <border>
      <left style="double"/>
      <right/>
      <top style="thin"/>
      <bottom style="medium"/>
    </border>
    <border>
      <left style="double"/>
      <right style="thin"/>
      <top style="medium"/>
      <bottom/>
    </border>
    <border>
      <left style="double"/>
      <right style="thin"/>
      <top style="thin"/>
      <bottom style="medium"/>
    </border>
    <border>
      <left style="double"/>
      <right style="thin"/>
      <top style="medium"/>
      <bottom style="medium"/>
    </border>
    <border>
      <left/>
      <right/>
      <top style="medium"/>
      <bottom style="thin">
        <color indexed="8"/>
      </bottom>
    </border>
    <border>
      <left style="thin">
        <color indexed="8"/>
      </left>
      <right/>
      <top style="medium"/>
      <bottom style="thin">
        <color indexed="8"/>
      </bottom>
    </border>
    <border>
      <left style="thin"/>
      <right style="thin">
        <color indexed="8"/>
      </right>
      <top style="medium"/>
      <bottom style="medium"/>
    </border>
    <border>
      <left style="thin"/>
      <right style="medium"/>
      <top style="medium"/>
      <bottom style="thin">
        <color indexed="8"/>
      </bottom>
    </border>
    <border>
      <left/>
      <right style="thin"/>
      <top style="medium"/>
      <bottom/>
    </border>
    <border>
      <left style="double"/>
      <right style="thin"/>
      <top/>
      <bottom style="thin"/>
    </border>
    <border>
      <left style="medium"/>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thin"/>
    </border>
    <border>
      <left style="medium"/>
      <right style="thin"/>
      <top style="medium"/>
      <bottom>
        <color indexed="63"/>
      </bottom>
    </border>
    <border>
      <left style="dotted"/>
      <right>
        <color indexed="63"/>
      </right>
      <top style="dotted"/>
      <bottom>
        <color indexed="63"/>
      </bottom>
    </border>
    <border>
      <left style="dotted"/>
      <right>
        <color indexed="63"/>
      </right>
      <top>
        <color indexed="63"/>
      </top>
      <bottom>
        <color indexed="63"/>
      </bottom>
    </border>
    <border diagonalDown="1">
      <left style="medium"/>
      <right/>
      <top style="medium"/>
      <bottom style="medium"/>
      <diagonal style="thin"/>
    </border>
    <border diagonalDown="1">
      <left/>
      <right/>
      <top style="medium"/>
      <bottom style="medium"/>
      <diagonal style="thin"/>
    </border>
    <border diagonalDown="1">
      <left/>
      <right style="double"/>
      <top style="medium"/>
      <bottom style="medium"/>
      <diagonal style="thin"/>
    </border>
    <border>
      <left/>
      <right style="double"/>
      <top style="medium"/>
      <bottom style="thin"/>
    </border>
    <border>
      <left/>
      <right style="double"/>
      <top style="thin"/>
      <bottom style="thin"/>
    </border>
    <border>
      <left/>
      <right style="double"/>
      <top style="thin"/>
      <bottom style="medium"/>
    </border>
    <border>
      <left/>
      <right style="double"/>
      <top/>
      <bottom style="medium"/>
    </border>
    <border>
      <left style="medium"/>
      <right/>
      <top style="thin"/>
      <bottom style="medium"/>
    </border>
    <border>
      <left style="thin"/>
      <right/>
      <top style="medium"/>
      <bottom/>
    </border>
    <border>
      <left/>
      <right style="double"/>
      <top style="medium"/>
      <bottom/>
    </border>
    <border>
      <left/>
      <right style="thin">
        <color indexed="8"/>
      </right>
      <top style="medium"/>
      <bottom style="thin"/>
    </border>
    <border>
      <left style="thin">
        <color indexed="8"/>
      </left>
      <right/>
      <top style="medium"/>
      <bottom style="thin"/>
    </border>
    <border>
      <left/>
      <right style="thin">
        <color indexed="8"/>
      </right>
      <top style="thin"/>
      <bottom style="thin"/>
    </border>
    <border>
      <left style="thin">
        <color indexed="8"/>
      </left>
      <right/>
      <top style="thin"/>
      <bottom style="thin"/>
    </border>
    <border>
      <left/>
      <right style="thin">
        <color indexed="8"/>
      </right>
      <top style="thin"/>
      <bottom style="medium"/>
    </border>
    <border>
      <left style="thin">
        <color indexed="8"/>
      </left>
      <right/>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left/>
      <right/>
      <top style="medium"/>
      <bottom style="medium"/>
    </border>
    <border>
      <left/>
      <right style="double"/>
      <top style="medium"/>
      <bottom style="medium"/>
    </border>
    <border>
      <left style="hair"/>
      <right style="hair"/>
      <top style="medium"/>
      <bottom/>
    </border>
    <border>
      <left style="hair"/>
      <right style="hair"/>
      <top>
        <color indexed="63"/>
      </top>
      <bottom style="thin"/>
    </border>
    <border>
      <left style="hair"/>
      <right style="medium"/>
      <top style="medium"/>
      <bottom/>
    </border>
    <border>
      <left style="hair"/>
      <right style="medium"/>
      <top>
        <color indexed="63"/>
      </top>
      <bottom style="thin"/>
    </border>
    <border>
      <left style="medium"/>
      <right>
        <color indexed="63"/>
      </right>
      <top>
        <color indexed="63"/>
      </top>
      <bottom style="thin"/>
    </border>
    <border>
      <left style="thin"/>
      <right style="hair"/>
      <top style="medium"/>
      <bottom>
        <color indexed="63"/>
      </bottom>
    </border>
    <border>
      <left style="thin"/>
      <right style="hair"/>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10" fillId="0" borderId="0" applyProtection="0">
      <alignment/>
    </xf>
    <xf numFmtId="0" fontId="10" fillId="0" borderId="0">
      <alignment/>
      <protection/>
    </xf>
    <xf numFmtId="3" fontId="11" fillId="32" borderId="0" applyNumberFormat="0" applyFont="0" applyFill="0" applyBorder="0" applyAlignment="0" applyProtection="0"/>
    <xf numFmtId="0" fontId="56" fillId="33" borderId="0" applyNumberFormat="0" applyBorder="0" applyAlignment="0" applyProtection="0"/>
  </cellStyleXfs>
  <cellXfs count="530">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38" fontId="2" fillId="0" borderId="13" xfId="48" applyFont="1" applyBorder="1" applyAlignment="1">
      <alignment horizontal="right" vertical="center"/>
    </xf>
    <xf numFmtId="38" fontId="2" fillId="0" borderId="14" xfId="48" applyFont="1" applyBorder="1" applyAlignment="1">
      <alignment horizontal="right" vertical="center"/>
    </xf>
    <xf numFmtId="38" fontId="2" fillId="0" borderId="15" xfId="48" applyFont="1" applyBorder="1" applyAlignment="1">
      <alignment horizontal="right" vertical="center"/>
    </xf>
    <xf numFmtId="0" fontId="2" fillId="0" borderId="16" xfId="0" applyFont="1" applyBorder="1" applyAlignment="1">
      <alignment horizontal="right" vertical="center"/>
    </xf>
    <xf numFmtId="38" fontId="2" fillId="0" borderId="17" xfId="48" applyFont="1" applyBorder="1" applyAlignment="1">
      <alignment horizontal="right" vertical="center"/>
    </xf>
    <xf numFmtId="38" fontId="2" fillId="0" borderId="18" xfId="48" applyFont="1" applyBorder="1" applyAlignment="1">
      <alignment horizontal="right" vertical="center"/>
    </xf>
    <xf numFmtId="38" fontId="2" fillId="0" borderId="19" xfId="48" applyFont="1" applyBorder="1" applyAlignment="1">
      <alignment horizontal="right" vertical="center"/>
    </xf>
    <xf numFmtId="0" fontId="2" fillId="0" borderId="20" xfId="0" applyFont="1" applyBorder="1" applyAlignment="1">
      <alignment horizontal="right" vertical="center"/>
    </xf>
    <xf numFmtId="38" fontId="2" fillId="0" borderId="21" xfId="48" applyFont="1" applyBorder="1" applyAlignment="1">
      <alignment horizontal="right" vertical="center"/>
    </xf>
    <xf numFmtId="38" fontId="2" fillId="0" borderId="22" xfId="48" applyFont="1" applyBorder="1" applyAlignment="1">
      <alignment horizontal="right" vertical="center"/>
    </xf>
    <xf numFmtId="38" fontId="2" fillId="0" borderId="23" xfId="48" applyFont="1" applyBorder="1" applyAlignment="1">
      <alignment horizontal="right" vertical="center"/>
    </xf>
    <xf numFmtId="0" fontId="2" fillId="0" borderId="24" xfId="0" applyFont="1" applyBorder="1" applyAlignment="1">
      <alignment horizontal="right" vertical="center"/>
    </xf>
    <xf numFmtId="38" fontId="2" fillId="0" borderId="25" xfId="48" applyFont="1" applyBorder="1" applyAlignment="1">
      <alignment horizontal="right" vertical="center"/>
    </xf>
    <xf numFmtId="38" fontId="2" fillId="0" borderId="26" xfId="48" applyFont="1" applyBorder="1" applyAlignment="1">
      <alignment horizontal="right" vertical="center"/>
    </xf>
    <xf numFmtId="38" fontId="2" fillId="0" borderId="27" xfId="48" applyFont="1" applyBorder="1" applyAlignment="1">
      <alignment horizontal="right" vertic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38" fontId="2" fillId="0" borderId="29" xfId="48" applyFont="1" applyBorder="1" applyAlignment="1">
      <alignment horizontal="right" vertical="center"/>
    </xf>
    <xf numFmtId="38" fontId="2" fillId="0" borderId="30" xfId="48" applyFont="1" applyBorder="1" applyAlignment="1">
      <alignment horizontal="right" vertical="center"/>
    </xf>
    <xf numFmtId="38" fontId="2" fillId="0" borderId="31" xfId="48" applyFont="1" applyBorder="1" applyAlignment="1">
      <alignment horizontal="right" vertical="center"/>
    </xf>
    <xf numFmtId="38" fontId="2" fillId="0" borderId="32" xfId="48" applyFont="1" applyBorder="1" applyAlignment="1">
      <alignment horizontal="right" vertical="center"/>
    </xf>
    <xf numFmtId="38" fontId="2" fillId="0" borderId="33" xfId="48" applyFont="1" applyBorder="1" applyAlignment="1">
      <alignment horizontal="right" vertical="center"/>
    </xf>
    <xf numFmtId="38" fontId="2" fillId="0" borderId="34" xfId="48" applyFont="1" applyBorder="1" applyAlignment="1">
      <alignment horizontal="right" vertical="center"/>
    </xf>
    <xf numFmtId="38" fontId="2" fillId="0" borderId="35" xfId="48" applyFont="1" applyBorder="1" applyAlignment="1">
      <alignment horizontal="right" vertical="center"/>
    </xf>
    <xf numFmtId="38" fontId="2" fillId="0" borderId="16" xfId="48" applyFont="1" applyBorder="1" applyAlignment="1">
      <alignment horizontal="right" vertical="center"/>
    </xf>
    <xf numFmtId="38" fontId="2" fillId="0" borderId="0" xfId="48" applyFont="1" applyBorder="1" applyAlignment="1">
      <alignment horizontal="right" vertical="center"/>
    </xf>
    <xf numFmtId="0" fontId="0" fillId="0" borderId="16" xfId="0" applyBorder="1" applyAlignment="1">
      <alignment/>
    </xf>
    <xf numFmtId="0" fontId="0" fillId="0" borderId="36" xfId="0" applyBorder="1" applyAlignment="1">
      <alignment/>
    </xf>
    <xf numFmtId="0" fontId="0" fillId="0" borderId="15" xfId="0" applyBorder="1" applyAlignment="1">
      <alignment/>
    </xf>
    <xf numFmtId="0" fontId="0" fillId="0" borderId="37" xfId="0" applyBorder="1" applyAlignment="1">
      <alignment/>
    </xf>
    <xf numFmtId="38" fontId="5" fillId="0" borderId="16" xfId="48" applyFont="1" applyBorder="1" applyAlignment="1">
      <alignment horizontal="right" vertical="center" wrapText="1"/>
    </xf>
    <xf numFmtId="38" fontId="5" fillId="0" borderId="16" xfId="48" applyFont="1" applyBorder="1" applyAlignment="1">
      <alignment horizontal="right" vertical="center"/>
    </xf>
    <xf numFmtId="38" fontId="5" fillId="0" borderId="16" xfId="48" applyFont="1" applyBorder="1" applyAlignment="1">
      <alignment horizontal="right" vertical="center" shrinkToFit="1"/>
    </xf>
    <xf numFmtId="0" fontId="5" fillId="0" borderId="14" xfId="0" applyFont="1" applyBorder="1" applyAlignment="1">
      <alignment horizontal="center" vertical="center" wrapText="1"/>
    </xf>
    <xf numFmtId="0" fontId="4" fillId="0" borderId="14" xfId="0" applyFont="1" applyBorder="1" applyAlignment="1">
      <alignment vertical="center" wrapText="1"/>
    </xf>
    <xf numFmtId="0" fontId="4" fillId="0" borderId="16" xfId="0" applyFont="1" applyBorder="1" applyAlignment="1">
      <alignment horizontal="center" vertical="center"/>
    </xf>
    <xf numFmtId="0" fontId="4" fillId="0" borderId="36" xfId="0" applyFont="1" applyBorder="1" applyAlignment="1">
      <alignment vertical="center" wrapText="1"/>
    </xf>
    <xf numFmtId="3" fontId="4" fillId="0" borderId="16" xfId="0" applyNumberFormat="1" applyFont="1" applyBorder="1" applyAlignment="1">
      <alignment horizontal="center" vertical="center" wrapText="1"/>
    </xf>
    <xf numFmtId="0" fontId="4" fillId="0" borderId="14" xfId="0" applyFont="1" applyBorder="1" applyAlignment="1">
      <alignment horizontal="left" vertical="center"/>
    </xf>
    <xf numFmtId="0" fontId="4" fillId="0" borderId="16" xfId="0" applyFont="1" applyBorder="1" applyAlignment="1">
      <alignment horizontal="center" vertical="center" wrapText="1"/>
    </xf>
    <xf numFmtId="0" fontId="4" fillId="0" borderId="36" xfId="0" applyFont="1" applyBorder="1" applyAlignment="1">
      <alignment horizontal="left" vertical="center"/>
    </xf>
    <xf numFmtId="0" fontId="4" fillId="0" borderId="0" xfId="0" applyFont="1" applyAlignment="1">
      <alignment horizontal="left" vertical="center"/>
    </xf>
    <xf numFmtId="3" fontId="0" fillId="0" borderId="16" xfId="0" applyNumberFormat="1" applyBorder="1" applyAlignment="1">
      <alignment vertical="center"/>
    </xf>
    <xf numFmtId="3" fontId="0" fillId="0" borderId="20" xfId="0" applyNumberFormat="1" applyBorder="1" applyAlignment="1">
      <alignment vertical="center"/>
    </xf>
    <xf numFmtId="0" fontId="0" fillId="0" borderId="16" xfId="0" applyNumberFormat="1" applyBorder="1" applyAlignment="1">
      <alignment horizontal="center" vertical="center"/>
    </xf>
    <xf numFmtId="3" fontId="0" fillId="0" borderId="15" xfId="0" applyNumberFormat="1" applyBorder="1" applyAlignment="1">
      <alignment vertical="center"/>
    </xf>
    <xf numFmtId="3" fontId="0" fillId="0" borderId="11" xfId="0" applyNumberFormat="1" applyBorder="1" applyAlignment="1">
      <alignment vertical="center"/>
    </xf>
    <xf numFmtId="0" fontId="57" fillId="0" borderId="11" xfId="0" applyFont="1" applyBorder="1" applyAlignment="1">
      <alignment vertical="center"/>
    </xf>
    <xf numFmtId="0" fontId="57" fillId="0" borderId="38" xfId="0" applyFont="1" applyBorder="1" applyAlignment="1">
      <alignment horizontal="right" vertical="center"/>
    </xf>
    <xf numFmtId="0" fontId="57" fillId="0" borderId="39" xfId="0" applyFont="1" applyBorder="1" applyAlignment="1">
      <alignment horizontal="left" vertical="center"/>
    </xf>
    <xf numFmtId="0" fontId="57" fillId="0" borderId="37" xfId="0" applyFont="1" applyBorder="1" applyAlignment="1">
      <alignment vertical="center"/>
    </xf>
    <xf numFmtId="0" fontId="57" fillId="0" borderId="16" xfId="0" applyFont="1" applyBorder="1" applyAlignment="1">
      <alignment horizontal="center" vertical="center"/>
    </xf>
    <xf numFmtId="178" fontId="57" fillId="34" borderId="16" xfId="0" applyNumberFormat="1" applyFont="1" applyFill="1" applyBorder="1" applyAlignment="1">
      <alignment vertical="center"/>
    </xf>
    <xf numFmtId="0" fontId="57" fillId="34" borderId="19" xfId="0" applyFont="1" applyFill="1" applyBorder="1" applyAlignment="1">
      <alignment vertical="center"/>
    </xf>
    <xf numFmtId="0" fontId="57" fillId="34" borderId="39" xfId="0" applyFont="1" applyFill="1" applyBorder="1" applyAlignment="1">
      <alignment vertical="center"/>
    </xf>
    <xf numFmtId="179" fontId="57" fillId="34" borderId="16" xfId="0" applyNumberFormat="1" applyFont="1" applyFill="1" applyBorder="1" applyAlignment="1">
      <alignment vertical="center"/>
    </xf>
    <xf numFmtId="0" fontId="57" fillId="34" borderId="36" xfId="0" applyFont="1" applyFill="1" applyBorder="1" applyAlignment="1">
      <alignment vertical="center"/>
    </xf>
    <xf numFmtId="0" fontId="8" fillId="0" borderId="14" xfId="0" applyFont="1" applyBorder="1" applyAlignment="1">
      <alignment horizontal="right" vertical="center"/>
    </xf>
    <xf numFmtId="0" fontId="8" fillId="0" borderId="40" xfId="0" applyFont="1" applyBorder="1" applyAlignment="1">
      <alignment horizontal="right" vertical="center"/>
    </xf>
    <xf numFmtId="0" fontId="8" fillId="0" borderId="14" xfId="0" applyFont="1" applyBorder="1" applyAlignment="1">
      <alignment horizontal="distributed" vertical="center"/>
    </xf>
    <xf numFmtId="0" fontId="8" fillId="0" borderId="14" xfId="0" applyFont="1" applyBorder="1" applyAlignment="1">
      <alignment horizontal="centerContinuous" vertical="center"/>
    </xf>
    <xf numFmtId="0" fontId="8" fillId="0" borderId="15" xfId="0" applyFont="1" applyBorder="1" applyAlignment="1">
      <alignment horizontal="right" vertical="center"/>
    </xf>
    <xf numFmtId="0" fontId="8" fillId="0" borderId="38" xfId="0" applyFont="1" applyBorder="1" applyAlignment="1">
      <alignment horizontal="right" vertical="center"/>
    </xf>
    <xf numFmtId="0" fontId="8" fillId="0" borderId="19" xfId="0" applyFont="1" applyBorder="1" applyAlignment="1">
      <alignment horizontal="distributed" vertical="center"/>
    </xf>
    <xf numFmtId="0" fontId="8" fillId="0" borderId="36" xfId="0" applyFont="1" applyBorder="1" applyAlignment="1">
      <alignment horizontal="centerContinuous" vertical="center"/>
    </xf>
    <xf numFmtId="180" fontId="8" fillId="0" borderId="41" xfId="0" applyNumberFormat="1" applyFont="1" applyBorder="1" applyAlignment="1">
      <alignment horizontal="right" vertical="center"/>
    </xf>
    <xf numFmtId="180" fontId="8" fillId="0" borderId="42" xfId="0" applyNumberFormat="1" applyFont="1" applyBorder="1" applyAlignment="1">
      <alignment horizontal="right" vertical="center"/>
    </xf>
    <xf numFmtId="0" fontId="8" fillId="0" borderId="15" xfId="0" applyFont="1" applyBorder="1" applyAlignment="1">
      <alignment horizontal="centerContinuous" vertical="center"/>
    </xf>
    <xf numFmtId="0" fontId="8" fillId="0" borderId="43" xfId="0" applyFont="1" applyBorder="1" applyAlignment="1">
      <alignment horizontal="right" vertical="center"/>
    </xf>
    <xf numFmtId="0" fontId="8" fillId="0" borderId="39" xfId="0" applyFont="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right" vertical="center"/>
    </xf>
    <xf numFmtId="0" fontId="0" fillId="0" borderId="29" xfId="0" applyBorder="1" applyAlignment="1">
      <alignment horizontal="right" vertical="center"/>
    </xf>
    <xf numFmtId="0" fontId="0" fillId="0" borderId="46" xfId="0" applyBorder="1" applyAlignment="1">
      <alignment horizontal="left" vertical="center" shrinkToFit="1"/>
    </xf>
    <xf numFmtId="0" fontId="0" fillId="0" borderId="47" xfId="0" applyBorder="1" applyAlignment="1">
      <alignment horizontal="right" vertical="center"/>
    </xf>
    <xf numFmtId="0" fontId="0" fillId="0" borderId="48" xfId="0" applyBorder="1" applyAlignment="1">
      <alignment horizontal="right" vertical="center"/>
    </xf>
    <xf numFmtId="0" fontId="0" fillId="0" borderId="49" xfId="0" applyBorder="1" applyAlignment="1">
      <alignment horizontal="left" vertical="center"/>
    </xf>
    <xf numFmtId="0" fontId="0" fillId="0" borderId="50" xfId="0" applyBorder="1" applyAlignment="1">
      <alignment horizontal="right" vertical="center"/>
    </xf>
    <xf numFmtId="0" fontId="0" fillId="0" borderId="16" xfId="0" applyBorder="1" applyAlignment="1">
      <alignment horizontal="right" vertical="center"/>
    </xf>
    <xf numFmtId="0" fontId="0" fillId="0" borderId="20" xfId="0" applyBorder="1" applyAlignment="1">
      <alignment horizontal="right" vertical="center"/>
    </xf>
    <xf numFmtId="0" fontId="0" fillId="0" borderId="51" xfId="0" applyBorder="1" applyAlignment="1">
      <alignment horizontal="left" vertical="center"/>
    </xf>
    <xf numFmtId="0" fontId="0" fillId="0" borderId="52" xfId="0" applyBorder="1" applyAlignment="1">
      <alignment horizontal="right" vertical="center"/>
    </xf>
    <xf numFmtId="0" fontId="0" fillId="0" borderId="17" xfId="0" applyBorder="1" applyAlignment="1">
      <alignment horizontal="right" vertical="center"/>
    </xf>
    <xf numFmtId="0" fontId="0" fillId="0" borderId="21" xfId="0" applyBorder="1" applyAlignment="1">
      <alignment horizontal="right" vertical="center"/>
    </xf>
    <xf numFmtId="0" fontId="57" fillId="0" borderId="15" xfId="0" applyFont="1" applyBorder="1" applyAlignment="1">
      <alignment horizontal="distributed" vertical="center"/>
    </xf>
    <xf numFmtId="0" fontId="57" fillId="0" borderId="15" xfId="0" applyFont="1" applyBorder="1" applyAlignment="1">
      <alignment horizontal="center" vertical="center" shrinkToFit="1"/>
    </xf>
    <xf numFmtId="0" fontId="57" fillId="0" borderId="11" xfId="0" applyFont="1" applyBorder="1" applyAlignment="1">
      <alignment horizontal="center" vertical="center" shrinkToFit="1"/>
    </xf>
    <xf numFmtId="0" fontId="57" fillId="0" borderId="53" xfId="0" applyFont="1" applyBorder="1" applyAlignment="1">
      <alignment horizontal="center" vertical="center" shrinkToFit="1"/>
    </xf>
    <xf numFmtId="0" fontId="40" fillId="0" borderId="16" xfId="0" applyFont="1" applyBorder="1" applyAlignment="1">
      <alignment horizontal="left" vertical="center" shrinkToFit="1"/>
    </xf>
    <xf numFmtId="0" fontId="57" fillId="0" borderId="16" xfId="0" applyFont="1" applyBorder="1" applyAlignment="1">
      <alignment horizontal="right" vertical="center"/>
    </xf>
    <xf numFmtId="0" fontId="57" fillId="0" borderId="20" xfId="0" applyFont="1" applyBorder="1" applyAlignment="1">
      <alignment horizontal="right" vertical="center"/>
    </xf>
    <xf numFmtId="0" fontId="57" fillId="0" borderId="54" xfId="0" applyFont="1" applyBorder="1" applyAlignment="1">
      <alignment horizontal="right" vertical="center"/>
    </xf>
    <xf numFmtId="0" fontId="40" fillId="0" borderId="36" xfId="0" applyFont="1" applyBorder="1" applyAlignment="1">
      <alignment horizontal="left" vertical="center" shrinkToFit="1"/>
    </xf>
    <xf numFmtId="0" fontId="0" fillId="0" borderId="36" xfId="0" applyBorder="1" applyAlignment="1">
      <alignment horizontal="right" vertical="center"/>
    </xf>
    <xf numFmtId="0" fontId="0" fillId="0" borderId="39" xfId="0" applyBorder="1" applyAlignment="1">
      <alignment horizontal="right" vertical="center"/>
    </xf>
    <xf numFmtId="0" fontId="0" fillId="0" borderId="16" xfId="0" applyFont="1" applyBorder="1" applyAlignment="1">
      <alignment horizontal="right" vertical="center"/>
    </xf>
    <xf numFmtId="0" fontId="0" fillId="0" borderId="55" xfId="0" applyBorder="1" applyAlignment="1">
      <alignment horizontal="distributed" vertical="center"/>
    </xf>
    <xf numFmtId="0" fontId="0" fillId="0" borderId="55" xfId="0" applyBorder="1" applyAlignment="1">
      <alignment horizontal="right" vertical="center"/>
    </xf>
    <xf numFmtId="0" fontId="0" fillId="0" borderId="56" xfId="0" applyBorder="1" applyAlignment="1">
      <alignment horizontal="right" vertical="center"/>
    </xf>
    <xf numFmtId="0" fontId="0" fillId="0" borderId="57" xfId="0" applyBorder="1" applyAlignment="1">
      <alignment horizontal="right" vertical="center"/>
    </xf>
    <xf numFmtId="181" fontId="9" fillId="0" borderId="15" xfId="0" applyNumberFormat="1" applyFont="1" applyBorder="1" applyAlignment="1">
      <alignment vertical="center"/>
    </xf>
    <xf numFmtId="181" fontId="9" fillId="0" borderId="15" xfId="0" applyNumberFormat="1" applyFont="1" applyBorder="1" applyAlignment="1">
      <alignment horizontal="center" vertical="center"/>
    </xf>
    <xf numFmtId="182" fontId="9" fillId="0" borderId="36" xfId="0" applyNumberFormat="1" applyFont="1" applyBorder="1" applyAlignment="1">
      <alignment vertical="center"/>
    </xf>
    <xf numFmtId="0" fontId="9" fillId="0" borderId="19" xfId="0" applyFont="1" applyBorder="1" applyAlignment="1">
      <alignment horizontal="distributed" vertical="center"/>
    </xf>
    <xf numFmtId="181" fontId="9" fillId="0" borderId="14" xfId="0" applyNumberFormat="1" applyFont="1" applyBorder="1" applyAlignment="1">
      <alignment vertical="center"/>
    </xf>
    <xf numFmtId="181" fontId="9" fillId="0" borderId="40" xfId="0" applyNumberFormat="1" applyFont="1" applyBorder="1" applyAlignment="1">
      <alignment vertical="center"/>
    </xf>
    <xf numFmtId="182" fontId="9" fillId="0" borderId="58" xfId="0" applyNumberFormat="1" applyFont="1" applyBorder="1" applyAlignment="1">
      <alignment vertical="center"/>
    </xf>
    <xf numFmtId="182" fontId="9" fillId="0" borderId="59" xfId="0" applyNumberFormat="1" applyFont="1" applyBorder="1" applyAlignment="1">
      <alignment vertical="center"/>
    </xf>
    <xf numFmtId="179" fontId="9" fillId="0" borderId="60" xfId="0" applyNumberFormat="1" applyFont="1" applyBorder="1" applyAlignment="1">
      <alignment vertical="center"/>
    </xf>
    <xf numFmtId="183" fontId="9" fillId="0" borderId="61" xfId="42" applyNumberFormat="1" applyFont="1" applyBorder="1" applyAlignment="1">
      <alignment vertical="center"/>
    </xf>
    <xf numFmtId="184" fontId="9" fillId="0" borderId="14" xfId="0" applyNumberFormat="1" applyFont="1" applyBorder="1" applyAlignment="1">
      <alignment vertical="center"/>
    </xf>
    <xf numFmtId="184" fontId="9" fillId="0" borderId="40" xfId="0" applyNumberFormat="1" applyFont="1" applyBorder="1" applyAlignment="1">
      <alignment vertical="center"/>
    </xf>
    <xf numFmtId="181" fontId="9" fillId="0" borderId="38" xfId="0" applyNumberFormat="1" applyFont="1" applyBorder="1" applyAlignment="1">
      <alignment vertical="center"/>
    </xf>
    <xf numFmtId="182" fontId="9" fillId="0" borderId="37" xfId="0" applyNumberFormat="1" applyFont="1" applyBorder="1" applyAlignment="1">
      <alignment vertical="center"/>
    </xf>
    <xf numFmtId="0" fontId="9" fillId="0" borderId="14" xfId="0" applyFont="1" applyBorder="1" applyAlignment="1">
      <alignment horizontal="distributed" vertical="center"/>
    </xf>
    <xf numFmtId="0" fontId="9" fillId="0" borderId="19" xfId="0" applyFont="1" applyBorder="1" applyAlignment="1">
      <alignment horizontal="left" vertical="center"/>
    </xf>
    <xf numFmtId="0" fontId="9" fillId="0" borderId="14" xfId="0" applyFont="1" applyBorder="1" applyAlignment="1">
      <alignment horizontal="left" vertical="center"/>
    </xf>
    <xf numFmtId="0" fontId="9" fillId="0" borderId="39" xfId="0" applyFont="1" applyBorder="1" applyAlignment="1">
      <alignment horizontal="left" vertical="center"/>
    </xf>
    <xf numFmtId="0" fontId="9" fillId="0" borderId="36" xfId="0" applyFont="1" applyBorder="1" applyAlignment="1">
      <alignment horizontal="left" vertical="center"/>
    </xf>
    <xf numFmtId="180" fontId="0" fillId="0" borderId="0" xfId="42" applyNumberFormat="1" applyFont="1" applyAlignment="1">
      <alignment/>
    </xf>
    <xf numFmtId="180" fontId="0" fillId="0" borderId="16" xfId="42" applyNumberFormat="1" applyFont="1" applyBorder="1" applyAlignment="1">
      <alignment/>
    </xf>
    <xf numFmtId="180" fontId="0" fillId="0" borderId="17" xfId="42" applyNumberFormat="1" applyFont="1" applyBorder="1" applyAlignment="1">
      <alignment/>
    </xf>
    <xf numFmtId="180" fontId="0" fillId="0" borderId="62" xfId="42" applyNumberFormat="1" applyFont="1" applyBorder="1" applyAlignment="1">
      <alignment/>
    </xf>
    <xf numFmtId="0" fontId="0" fillId="0" borderId="63" xfId="0" applyBorder="1" applyAlignment="1">
      <alignment/>
    </xf>
    <xf numFmtId="0" fontId="0" fillId="0" borderId="13" xfId="0" applyBorder="1" applyAlignment="1">
      <alignment/>
    </xf>
    <xf numFmtId="0" fontId="0" fillId="0" borderId="64" xfId="0" applyBorder="1" applyAlignment="1">
      <alignment/>
    </xf>
    <xf numFmtId="0" fontId="0" fillId="0" borderId="65" xfId="0" applyBorder="1" applyAlignment="1">
      <alignment/>
    </xf>
    <xf numFmtId="180" fontId="0" fillId="0" borderId="52" xfId="42" applyNumberFormat="1" applyFont="1" applyBorder="1" applyAlignment="1">
      <alignment/>
    </xf>
    <xf numFmtId="0" fontId="0" fillId="0" borderId="66" xfId="0" applyBorder="1" applyAlignment="1">
      <alignment/>
    </xf>
    <xf numFmtId="180" fontId="0" fillId="0" borderId="51" xfId="42" applyNumberFormat="1" applyFont="1" applyBorder="1" applyAlignment="1">
      <alignment/>
    </xf>
    <xf numFmtId="0" fontId="0" fillId="0" borderId="67" xfId="0" applyBorder="1" applyAlignment="1">
      <alignment/>
    </xf>
    <xf numFmtId="0" fontId="9" fillId="0" borderId="16" xfId="0" applyFont="1" applyBorder="1" applyAlignment="1">
      <alignment horizontal="center" vertical="center"/>
    </xf>
    <xf numFmtId="0" fontId="2" fillId="0" borderId="68" xfId="0" applyFont="1" applyBorder="1" applyAlignment="1">
      <alignment horizontal="center" vertical="center"/>
    </xf>
    <xf numFmtId="0" fontId="2" fillId="0" borderId="13" xfId="0" applyFont="1" applyBorder="1" applyAlignment="1">
      <alignment horizontal="right" vertical="center"/>
    </xf>
    <xf numFmtId="0" fontId="2" fillId="0" borderId="64" xfId="0" applyFont="1" applyBorder="1" applyAlignment="1">
      <alignment horizontal="right" vertical="center"/>
    </xf>
    <xf numFmtId="0" fontId="2" fillId="0" borderId="69" xfId="0" applyFont="1" applyBorder="1" applyAlignment="1">
      <alignment horizontal="center" vertical="center"/>
    </xf>
    <xf numFmtId="0" fontId="2" fillId="0" borderId="15" xfId="0" applyFont="1" applyBorder="1" applyAlignment="1">
      <alignment horizontal="right" vertical="center"/>
    </xf>
    <xf numFmtId="0" fontId="2" fillId="0" borderId="70" xfId="0" applyFont="1" applyBorder="1" applyAlignment="1">
      <alignment horizontal="right" vertical="center"/>
    </xf>
    <xf numFmtId="0" fontId="2" fillId="0" borderId="71" xfId="0" applyFont="1" applyBorder="1" applyAlignment="1">
      <alignment horizontal="center" vertical="center"/>
    </xf>
    <xf numFmtId="0" fontId="2" fillId="0" borderId="72" xfId="0" applyFont="1" applyBorder="1" applyAlignment="1">
      <alignment horizontal="right" vertical="center"/>
    </xf>
    <xf numFmtId="0" fontId="2" fillId="0" borderId="73" xfId="0" applyFont="1" applyBorder="1" applyAlignment="1">
      <alignment horizontal="right" vertical="center"/>
    </xf>
    <xf numFmtId="0" fontId="58" fillId="0" borderId="36" xfId="0" applyFont="1" applyBorder="1" applyAlignment="1">
      <alignment horizontal="distributed" vertical="center" wrapText="1"/>
    </xf>
    <xf numFmtId="3" fontId="58" fillId="0" borderId="16" xfId="0" applyNumberFormat="1" applyFont="1" applyBorder="1" applyAlignment="1">
      <alignment horizontal="right" vertical="center"/>
    </xf>
    <xf numFmtId="0" fontId="58" fillId="0" borderId="16" xfId="0" applyFont="1" applyBorder="1" applyAlignment="1">
      <alignment horizontal="distributed" vertical="center" wrapText="1"/>
    </xf>
    <xf numFmtId="0" fontId="58" fillId="0" borderId="16" xfId="0" applyFont="1" applyBorder="1" applyAlignment="1">
      <alignment horizontal="right" vertical="center"/>
    </xf>
    <xf numFmtId="0" fontId="59" fillId="0" borderId="16" xfId="0" applyFont="1" applyBorder="1" applyAlignment="1">
      <alignment horizontal="distributed" vertical="center" shrinkToFit="1"/>
    </xf>
    <xf numFmtId="0" fontId="58" fillId="0" borderId="16" xfId="0" applyFont="1" applyBorder="1" applyAlignment="1">
      <alignment horizontal="center" vertical="center"/>
    </xf>
    <xf numFmtId="0" fontId="60" fillId="0" borderId="16" xfId="0" applyFont="1" applyBorder="1" applyAlignment="1">
      <alignment horizontal="distributed" vertical="center" shrinkToFit="1"/>
    </xf>
    <xf numFmtId="0" fontId="61" fillId="0" borderId="16" xfId="0" applyFont="1" applyBorder="1" applyAlignment="1">
      <alignment horizontal="distributed" vertical="center" shrinkToFit="1"/>
    </xf>
    <xf numFmtId="3" fontId="3" fillId="34" borderId="74" xfId="60" applyNumberFormat="1" applyFont="1" applyFill="1" applyBorder="1" applyAlignment="1">
      <alignment vertical="center"/>
      <protection/>
    </xf>
    <xf numFmtId="3" fontId="3" fillId="34" borderId="75" xfId="60" applyNumberFormat="1" applyFont="1" applyFill="1" applyBorder="1" applyAlignment="1">
      <alignment vertical="center"/>
      <protection/>
    </xf>
    <xf numFmtId="3" fontId="3" fillId="34" borderId="76" xfId="60" applyNumberFormat="1" applyFont="1" applyFill="1" applyBorder="1" applyAlignment="1">
      <alignment vertical="center"/>
      <protection/>
    </xf>
    <xf numFmtId="0" fontId="0" fillId="0" borderId="10" xfId="0" applyBorder="1" applyAlignment="1">
      <alignment horizontal="left" vertical="center"/>
    </xf>
    <xf numFmtId="0" fontId="0" fillId="0" borderId="16" xfId="0" applyBorder="1" applyAlignment="1">
      <alignment horizontal="left" vertical="center"/>
    </xf>
    <xf numFmtId="3" fontId="3" fillId="34" borderId="77" xfId="60" applyNumberFormat="1" applyFont="1" applyFill="1" applyBorder="1" applyAlignment="1">
      <alignment vertical="center"/>
      <protection/>
    </xf>
    <xf numFmtId="3" fontId="3" fillId="34" borderId="78" xfId="60" applyNumberFormat="1" applyFont="1" applyFill="1" applyBorder="1" applyAlignment="1">
      <alignment vertical="center"/>
      <protection/>
    </xf>
    <xf numFmtId="3" fontId="3" fillId="34" borderId="78" xfId="61" applyNumberFormat="1" applyFont="1" applyFill="1" applyBorder="1" applyAlignment="1">
      <alignment horizontal="right" vertical="center"/>
    </xf>
    <xf numFmtId="3" fontId="3" fillId="34" borderId="79" xfId="61" applyNumberFormat="1" applyFont="1" applyFill="1" applyBorder="1" applyAlignment="1">
      <alignment horizontal="right" vertical="center"/>
    </xf>
    <xf numFmtId="0" fontId="0" fillId="0" borderId="80" xfId="0" applyBorder="1" applyAlignment="1">
      <alignment horizontal="left" vertical="center" shrinkToFit="1"/>
    </xf>
    <xf numFmtId="0" fontId="0" fillId="0" borderId="17" xfId="0" applyBorder="1" applyAlignment="1">
      <alignment horizontal="left" vertical="center" shrinkToFit="1"/>
    </xf>
    <xf numFmtId="3" fontId="3" fillId="34" borderId="81" xfId="60" applyNumberFormat="1" applyFont="1" applyFill="1" applyBorder="1" applyAlignment="1">
      <alignment vertical="center"/>
      <protection/>
    </xf>
    <xf numFmtId="3" fontId="3" fillId="34" borderId="82" xfId="60" applyNumberFormat="1" applyFont="1" applyFill="1" applyBorder="1" applyAlignment="1">
      <alignment vertical="center"/>
      <protection/>
    </xf>
    <xf numFmtId="3" fontId="3" fillId="34" borderId="82" xfId="61" applyNumberFormat="1" applyFont="1" applyFill="1" applyBorder="1" applyAlignment="1">
      <alignment horizontal="right" vertical="center"/>
    </xf>
    <xf numFmtId="3" fontId="3" fillId="34" borderId="83" xfId="61" applyNumberFormat="1" applyFont="1" applyFill="1" applyBorder="1" applyAlignment="1">
      <alignment horizontal="right" vertical="center"/>
    </xf>
    <xf numFmtId="0" fontId="9" fillId="0" borderId="16" xfId="0" applyFont="1" applyBorder="1" applyAlignment="1">
      <alignment horizontal="right" vertical="center"/>
    </xf>
    <xf numFmtId="3" fontId="13" fillId="0" borderId="0" xfId="63" applyNumberFormat="1" applyFont="1" applyFill="1" applyAlignment="1">
      <alignment horizontal="left" vertical="center"/>
    </xf>
    <xf numFmtId="3" fontId="13" fillId="0" borderId="0" xfId="63" applyNumberFormat="1" applyFont="1" applyFill="1" applyAlignment="1">
      <alignment horizontal="center" vertical="center" shrinkToFit="1"/>
    </xf>
    <xf numFmtId="0" fontId="13" fillId="0" borderId="0" xfId="0" applyFont="1" applyAlignment="1">
      <alignment horizontal="center" vertical="center" shrinkToFit="1"/>
    </xf>
    <xf numFmtId="181" fontId="13" fillId="0" borderId="84" xfId="63" applyNumberFormat="1" applyFont="1" applyFill="1" applyBorder="1" applyAlignment="1">
      <alignment horizontal="center" vertical="center" wrapText="1"/>
    </xf>
    <xf numFmtId="181" fontId="13" fillId="0" borderId="85" xfId="63" applyNumberFormat="1" applyFont="1" applyFill="1" applyBorder="1" applyAlignment="1">
      <alignment horizontal="center" vertical="center" shrinkToFit="1"/>
    </xf>
    <xf numFmtId="3" fontId="13" fillId="0" borderId="86" xfId="63" applyNumberFormat="1" applyFont="1" applyFill="1" applyBorder="1" applyAlignment="1">
      <alignment horizontal="center" vertical="center"/>
    </xf>
    <xf numFmtId="3" fontId="14" fillId="0" borderId="87" xfId="63" applyNumberFormat="1" applyFont="1" applyFill="1" applyBorder="1" applyAlignment="1">
      <alignment horizontal="center" vertical="center" shrinkToFit="1"/>
    </xf>
    <xf numFmtId="181" fontId="3" fillId="0" borderId="88" xfId="63" applyNumberFormat="1" applyFont="1" applyFill="1" applyBorder="1" applyAlignment="1">
      <alignment vertical="center"/>
    </xf>
    <xf numFmtId="181" fontId="3" fillId="0" borderId="64" xfId="63" applyNumberFormat="1" applyFont="1" applyFill="1" applyBorder="1" applyAlignment="1">
      <alignment vertical="center"/>
    </xf>
    <xf numFmtId="3" fontId="13" fillId="0" borderId="10" xfId="63" applyNumberFormat="1" applyFont="1" applyFill="1" applyBorder="1" applyAlignment="1">
      <alignment horizontal="center" vertical="center"/>
    </xf>
    <xf numFmtId="3" fontId="14" fillId="0" borderId="89" xfId="63" applyNumberFormat="1" applyFont="1" applyFill="1" applyBorder="1" applyAlignment="1">
      <alignment horizontal="center" vertical="center" shrinkToFit="1"/>
    </xf>
    <xf numFmtId="181" fontId="3" fillId="0" borderId="54" xfId="63" applyNumberFormat="1" applyFont="1" applyFill="1" applyBorder="1" applyAlignment="1">
      <alignment vertical="center"/>
    </xf>
    <xf numFmtId="181" fontId="3" fillId="0" borderId="90" xfId="63" applyNumberFormat="1" applyFont="1" applyFill="1" applyBorder="1" applyAlignment="1">
      <alignment vertical="center"/>
    </xf>
    <xf numFmtId="3" fontId="14" fillId="0" borderId="10" xfId="63" applyNumberFormat="1" applyFont="1" applyFill="1" applyBorder="1" applyAlignment="1">
      <alignment horizontal="center" vertical="center"/>
    </xf>
    <xf numFmtId="0" fontId="5" fillId="0" borderId="10" xfId="62" applyFont="1" applyFill="1" applyBorder="1" applyAlignment="1">
      <alignment horizontal="center"/>
      <protection/>
    </xf>
    <xf numFmtId="0" fontId="5" fillId="0" borderId="91" xfId="62" applyFont="1" applyFill="1" applyBorder="1" applyAlignment="1">
      <alignment horizontal="center" vertical="center" shrinkToFit="1"/>
      <protection/>
    </xf>
    <xf numFmtId="3" fontId="14" fillId="0" borderId="92" xfId="63" applyNumberFormat="1" applyFont="1" applyFill="1" applyBorder="1" applyAlignment="1">
      <alignment horizontal="center" vertical="center" shrinkToFit="1"/>
    </xf>
    <xf numFmtId="181" fontId="3" fillId="0" borderId="53" xfId="63" applyNumberFormat="1" applyFont="1" applyFill="1" applyBorder="1" applyAlignment="1">
      <alignment vertical="center"/>
    </xf>
    <xf numFmtId="181" fontId="3" fillId="0" borderId="70" xfId="63" applyNumberFormat="1" applyFont="1" applyFill="1" applyBorder="1" applyAlignment="1">
      <alignment vertical="center"/>
    </xf>
    <xf numFmtId="3" fontId="13" fillId="0" borderId="93" xfId="63" applyNumberFormat="1" applyFont="1" applyFill="1" applyBorder="1" applyAlignment="1">
      <alignment horizontal="center" vertical="center"/>
    </xf>
    <xf numFmtId="3" fontId="14" fillId="0" borderId="12" xfId="63" applyNumberFormat="1" applyFont="1" applyFill="1" applyBorder="1" applyAlignment="1">
      <alignment horizontal="center" vertical="center" shrinkToFit="1"/>
    </xf>
    <xf numFmtId="181" fontId="3" fillId="0" borderId="94" xfId="63" applyNumberFormat="1" applyFont="1" applyFill="1" applyBorder="1" applyAlignment="1">
      <alignment vertical="center"/>
    </xf>
    <xf numFmtId="181" fontId="3" fillId="0" borderId="95" xfId="63" applyNumberFormat="1" applyFont="1" applyFill="1" applyBorder="1" applyAlignment="1">
      <alignment vertical="center"/>
    </xf>
    <xf numFmtId="3" fontId="14" fillId="0" borderId="28" xfId="63" applyNumberFormat="1" applyFont="1" applyFill="1" applyBorder="1" applyAlignment="1">
      <alignment horizontal="center" vertical="center" shrinkToFit="1"/>
    </xf>
    <xf numFmtId="181" fontId="3" fillId="0" borderId="96" xfId="63" applyNumberFormat="1" applyFont="1" applyFill="1" applyBorder="1" applyAlignment="1">
      <alignment vertical="center"/>
    </xf>
    <xf numFmtId="181" fontId="3" fillId="0" borderId="97" xfId="63" applyNumberFormat="1" applyFont="1" applyFill="1" applyBorder="1" applyAlignment="1">
      <alignment vertical="center"/>
    </xf>
    <xf numFmtId="3" fontId="14" fillId="0" borderId="98" xfId="63" applyNumberFormat="1" applyFont="1" applyFill="1" applyBorder="1" applyAlignment="1">
      <alignment horizontal="center" vertical="center"/>
    </xf>
    <xf numFmtId="0" fontId="13" fillId="0" borderId="88" xfId="0" applyFont="1" applyBorder="1" applyAlignment="1">
      <alignment horizontal="center" vertical="center"/>
    </xf>
    <xf numFmtId="181" fontId="3" fillId="0" borderId="99" xfId="63" applyNumberFormat="1" applyFont="1" applyFill="1" applyBorder="1" applyAlignment="1">
      <alignment vertical="center"/>
    </xf>
    <xf numFmtId="3" fontId="14" fillId="0" borderId="100" xfId="63" applyNumberFormat="1" applyFont="1" applyFill="1" applyBorder="1" applyAlignment="1">
      <alignment horizontal="center" vertical="center" shrinkToFit="1"/>
    </xf>
    <xf numFmtId="181" fontId="3" fillId="0" borderId="101" xfId="63" applyNumberFormat="1" applyFont="1" applyFill="1" applyBorder="1" applyAlignment="1">
      <alignment vertical="center"/>
    </xf>
    <xf numFmtId="0" fontId="13" fillId="0" borderId="62" xfId="0" applyFont="1" applyBorder="1" applyAlignment="1">
      <alignment horizontal="center" vertical="center"/>
    </xf>
    <xf numFmtId="0" fontId="13" fillId="0" borderId="102" xfId="0" applyFont="1" applyBorder="1" applyAlignment="1">
      <alignment horizontal="center" vertical="center"/>
    </xf>
    <xf numFmtId="0" fontId="13" fillId="0" borderId="54" xfId="0" applyFont="1" applyBorder="1" applyAlignment="1">
      <alignment horizontal="center" vertical="center"/>
    </xf>
    <xf numFmtId="181" fontId="3" fillId="0" borderId="103" xfId="63" applyNumberFormat="1" applyFont="1" applyFill="1" applyBorder="1" applyAlignment="1">
      <alignment vertical="center"/>
    </xf>
    <xf numFmtId="181" fontId="3" fillId="0" borderId="62" xfId="63" applyNumberFormat="1" applyFont="1" applyFill="1" applyBorder="1" applyAlignment="1">
      <alignment vertical="center"/>
    </xf>
    <xf numFmtId="0" fontId="5" fillId="0" borderId="86" xfId="62" applyFont="1" applyFill="1" applyBorder="1" applyAlignment="1">
      <alignment horizontal="center" vertical="center"/>
      <protection/>
    </xf>
    <xf numFmtId="0" fontId="13" fillId="0" borderId="102" xfId="0" applyFont="1" applyFill="1" applyBorder="1" applyAlignment="1">
      <alignment horizontal="center" vertical="center"/>
    </xf>
    <xf numFmtId="3" fontId="14" fillId="0" borderId="93" xfId="63" applyNumberFormat="1" applyFont="1" applyFill="1" applyBorder="1" applyAlignment="1">
      <alignment horizontal="center" vertical="center"/>
    </xf>
    <xf numFmtId="0" fontId="13" fillId="0" borderId="103" xfId="0" applyFont="1" applyFill="1" applyBorder="1" applyAlignment="1">
      <alignment horizontal="center" vertical="center"/>
    </xf>
    <xf numFmtId="3" fontId="14" fillId="0" borderId="86" xfId="63" applyNumberFormat="1" applyFont="1" applyFill="1" applyBorder="1" applyAlignment="1">
      <alignment horizontal="center" vertical="center"/>
    </xf>
    <xf numFmtId="181" fontId="3" fillId="0" borderId="54" xfId="63" applyNumberFormat="1" applyFont="1" applyFill="1" applyBorder="1" applyAlignment="1">
      <alignment horizontal="center" vertical="center"/>
    </xf>
    <xf numFmtId="181" fontId="3" fillId="0" borderId="102" xfId="63" applyNumberFormat="1" applyFont="1" applyFill="1" applyBorder="1" applyAlignment="1">
      <alignment vertical="center"/>
    </xf>
    <xf numFmtId="177" fontId="13" fillId="0" borderId="102" xfId="0" applyNumberFormat="1"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181" fontId="5" fillId="0" borderId="0" xfId="63" applyNumberFormat="1" applyFont="1" applyFill="1" applyBorder="1" applyAlignment="1">
      <alignment horizontal="center" vertical="center"/>
    </xf>
    <xf numFmtId="3" fontId="14" fillId="0" borderId="0" xfId="63" applyNumberFormat="1" applyFont="1" applyFill="1" applyBorder="1" applyAlignment="1">
      <alignment horizontal="center" vertical="center"/>
    </xf>
    <xf numFmtId="3" fontId="13" fillId="0" borderId="0" xfId="63" applyNumberFormat="1" applyFont="1" applyFill="1" applyAlignment="1">
      <alignment horizontal="left" vertical="top"/>
    </xf>
    <xf numFmtId="0" fontId="3" fillId="0" borderId="0" xfId="0" applyFont="1" applyAlignment="1">
      <alignment shrinkToFit="1"/>
    </xf>
    <xf numFmtId="0" fontId="3" fillId="0" borderId="0" xfId="0" applyFont="1" applyAlignment="1">
      <alignment horizontal="center" vertical="center" shrinkToFit="1"/>
    </xf>
    <xf numFmtId="181" fontId="3" fillId="0" borderId="0" xfId="0" applyNumberFormat="1" applyFont="1" applyAlignment="1">
      <alignment/>
    </xf>
    <xf numFmtId="181" fontId="13" fillId="0" borderId="104" xfId="63" applyNumberFormat="1" applyFont="1" applyFill="1" applyBorder="1" applyAlignment="1">
      <alignment horizontal="center" vertical="center" wrapText="1"/>
    </xf>
    <xf numFmtId="181" fontId="13" fillId="0" borderId="105" xfId="63" applyNumberFormat="1" applyFont="1" applyFill="1" applyBorder="1" applyAlignment="1">
      <alignment horizontal="center" vertical="center" shrinkToFit="1"/>
    </xf>
    <xf numFmtId="181" fontId="13" fillId="0" borderId="106" xfId="63" applyNumberFormat="1" applyFont="1" applyFill="1" applyBorder="1" applyAlignment="1">
      <alignment horizontal="center" vertical="center" shrinkToFit="1"/>
    </xf>
    <xf numFmtId="181" fontId="13" fillId="0" borderId="107" xfId="63" applyNumberFormat="1" applyFont="1" applyFill="1" applyBorder="1" applyAlignment="1">
      <alignment horizontal="center" vertical="center" shrinkToFit="1"/>
    </xf>
    <xf numFmtId="181" fontId="13" fillId="0" borderId="108" xfId="63" applyNumberFormat="1" applyFont="1" applyFill="1" applyBorder="1" applyAlignment="1">
      <alignment horizontal="center" vertical="center" shrinkToFit="1"/>
    </xf>
    <xf numFmtId="181" fontId="3" fillId="0" borderId="88" xfId="0" applyNumberFormat="1" applyFont="1" applyBorder="1" applyAlignment="1">
      <alignment/>
    </xf>
    <xf numFmtId="181" fontId="3" fillId="0" borderId="109" xfId="0" applyNumberFormat="1" applyFont="1" applyBorder="1" applyAlignment="1">
      <alignment/>
    </xf>
    <xf numFmtId="181" fontId="3" fillId="0" borderId="65" xfId="0" applyNumberFormat="1" applyFont="1" applyBorder="1" applyAlignment="1">
      <alignment/>
    </xf>
    <xf numFmtId="181" fontId="3" fillId="0" borderId="18" xfId="0" applyNumberFormat="1" applyFont="1" applyBorder="1" applyAlignment="1">
      <alignment/>
    </xf>
    <xf numFmtId="181" fontId="3" fillId="0" borderId="64" xfId="0" applyNumberFormat="1" applyFont="1" applyBorder="1" applyAlignment="1">
      <alignment/>
    </xf>
    <xf numFmtId="181" fontId="3" fillId="0" borderId="54" xfId="0" applyNumberFormat="1" applyFont="1" applyBorder="1" applyAlignment="1">
      <alignment/>
    </xf>
    <xf numFmtId="181" fontId="3" fillId="0" borderId="50" xfId="0" applyNumberFormat="1" applyFont="1" applyBorder="1" applyAlignment="1">
      <alignment/>
    </xf>
    <xf numFmtId="181" fontId="3" fillId="0" borderId="20" xfId="0" applyNumberFormat="1" applyFont="1" applyBorder="1" applyAlignment="1">
      <alignment/>
    </xf>
    <xf numFmtId="181" fontId="3" fillId="0" borderId="90" xfId="0" applyNumberFormat="1" applyFont="1" applyBorder="1" applyAlignment="1">
      <alignment/>
    </xf>
    <xf numFmtId="181" fontId="3" fillId="0" borderId="38" xfId="0" applyNumberFormat="1" applyFont="1" applyBorder="1" applyAlignment="1">
      <alignment/>
    </xf>
    <xf numFmtId="181" fontId="3" fillId="0" borderId="11" xfId="0" applyNumberFormat="1" applyFont="1" applyBorder="1" applyAlignment="1">
      <alignment/>
    </xf>
    <xf numFmtId="181" fontId="3" fillId="0" borderId="70" xfId="0" applyNumberFormat="1" applyFont="1" applyBorder="1" applyAlignment="1">
      <alignment/>
    </xf>
    <xf numFmtId="181" fontId="3" fillId="0" borderId="110" xfId="0" applyNumberFormat="1" applyFont="1" applyBorder="1" applyAlignment="1">
      <alignment/>
    </xf>
    <xf numFmtId="181" fontId="3" fillId="0" borderId="37" xfId="0" applyNumberFormat="1" applyFont="1" applyBorder="1" applyAlignment="1">
      <alignment/>
    </xf>
    <xf numFmtId="0" fontId="3" fillId="0" borderId="111" xfId="0" applyFont="1" applyBorder="1" applyAlignment="1">
      <alignment horizontal="left"/>
    </xf>
    <xf numFmtId="181" fontId="3" fillId="0" borderId="104" xfId="0" applyNumberFormat="1" applyFont="1" applyBorder="1" applyAlignment="1">
      <alignment/>
    </xf>
    <xf numFmtId="181" fontId="3" fillId="0" borderId="47" xfId="0" applyNumberFormat="1" applyFont="1" applyBorder="1" applyAlignment="1">
      <alignment/>
    </xf>
    <xf numFmtId="181" fontId="3" fillId="0" borderId="112" xfId="0" applyNumberFormat="1" applyFont="1" applyBorder="1" applyAlignment="1">
      <alignment/>
    </xf>
    <xf numFmtId="181" fontId="3" fillId="0" borderId="113" xfId="0" applyNumberFormat="1" applyFont="1" applyBorder="1" applyAlignment="1">
      <alignment/>
    </xf>
    <xf numFmtId="0" fontId="0" fillId="0" borderId="16" xfId="0" applyBorder="1" applyAlignment="1">
      <alignment vertical="center"/>
    </xf>
    <xf numFmtId="181" fontId="0" fillId="0" borderId="16" xfId="0" applyNumberFormat="1" applyFont="1" applyFill="1" applyBorder="1" applyAlignment="1">
      <alignment horizontal="right" vertical="center"/>
    </xf>
    <xf numFmtId="181" fontId="0" fillId="0" borderId="16" xfId="0" applyNumberFormat="1" applyFont="1" applyBorder="1" applyAlignment="1">
      <alignment/>
    </xf>
    <xf numFmtId="181" fontId="0" fillId="0" borderId="16" xfId="60" applyNumberFormat="1" applyFont="1" applyFill="1" applyBorder="1">
      <alignment/>
      <protection/>
    </xf>
    <xf numFmtId="0" fontId="0" fillId="0" borderId="0" xfId="0" applyAlignment="1">
      <alignment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0" fontId="0" fillId="0" borderId="16" xfId="0" applyBorder="1" applyAlignment="1">
      <alignment vertical="center" shrinkToFit="1"/>
    </xf>
    <xf numFmtId="0" fontId="0" fillId="0" borderId="16" xfId="0" applyBorder="1" applyAlignment="1">
      <alignment horizontal="distributed" vertical="center" wrapText="1"/>
    </xf>
    <xf numFmtId="0" fontId="0" fillId="0" borderId="16" xfId="0" applyBorder="1" applyAlignment="1">
      <alignment horizontal="center" vertical="center" shrinkToFit="1"/>
    </xf>
    <xf numFmtId="185" fontId="0" fillId="0" borderId="16" xfId="0" applyNumberFormat="1" applyBorder="1" applyAlignment="1">
      <alignment vertical="center"/>
    </xf>
    <xf numFmtId="0" fontId="62" fillId="0" borderId="0" xfId="0" applyFont="1" applyAlignment="1">
      <alignment vertical="center"/>
    </xf>
    <xf numFmtId="38" fontId="0" fillId="0" borderId="0" xfId="48" applyFont="1" applyAlignment="1">
      <alignment/>
    </xf>
    <xf numFmtId="185" fontId="0" fillId="0" borderId="0" xfId="48" applyNumberFormat="1" applyFont="1" applyAlignment="1">
      <alignment/>
    </xf>
    <xf numFmtId="185" fontId="0" fillId="0" borderId="15" xfId="48" applyNumberFormat="1" applyFont="1" applyBorder="1" applyAlignment="1">
      <alignment/>
    </xf>
    <xf numFmtId="185" fontId="0" fillId="0" borderId="20" xfId="48" applyNumberFormat="1" applyFont="1" applyBorder="1" applyAlignment="1">
      <alignment/>
    </xf>
    <xf numFmtId="185" fontId="0" fillId="0" borderId="50" xfId="48" applyNumberFormat="1" applyFont="1" applyBorder="1" applyAlignment="1">
      <alignment/>
    </xf>
    <xf numFmtId="185" fontId="0" fillId="0" borderId="16" xfId="48" applyNumberFormat="1" applyFont="1" applyBorder="1" applyAlignment="1">
      <alignment/>
    </xf>
    <xf numFmtId="185" fontId="0" fillId="0" borderId="14" xfId="48" applyNumberFormat="1" applyFont="1" applyBorder="1" applyAlignment="1">
      <alignment/>
    </xf>
    <xf numFmtId="185" fontId="0" fillId="0" borderId="11" xfId="48" applyNumberFormat="1" applyFont="1" applyBorder="1" applyAlignment="1">
      <alignment/>
    </xf>
    <xf numFmtId="185" fontId="0" fillId="0" borderId="36" xfId="48" applyNumberFormat="1" applyFont="1" applyBorder="1" applyAlignment="1">
      <alignment/>
    </xf>
    <xf numFmtId="185" fontId="0" fillId="0" borderId="24" xfId="48" applyNumberFormat="1" applyFont="1" applyBorder="1" applyAlignment="1">
      <alignment/>
    </xf>
    <xf numFmtId="178" fontId="63" fillId="0" borderId="0" xfId="48" applyNumberFormat="1" applyFont="1" applyAlignment="1">
      <alignment/>
    </xf>
    <xf numFmtId="178" fontId="63" fillId="0" borderId="15" xfId="48" applyNumberFormat="1" applyFont="1" applyBorder="1" applyAlignment="1">
      <alignment/>
    </xf>
    <xf numFmtId="178" fontId="63" fillId="0" borderId="20" xfId="48" applyNumberFormat="1" applyFont="1" applyBorder="1" applyAlignment="1">
      <alignment/>
    </xf>
    <xf numFmtId="178" fontId="63" fillId="0" borderId="50" xfId="48" applyNumberFormat="1" applyFont="1" applyBorder="1" applyAlignment="1">
      <alignment/>
    </xf>
    <xf numFmtId="178" fontId="63" fillId="0" borderId="16" xfId="48" applyNumberFormat="1" applyFont="1" applyBorder="1" applyAlignment="1">
      <alignment/>
    </xf>
    <xf numFmtId="178" fontId="63" fillId="0" borderId="14" xfId="48" applyNumberFormat="1" applyFont="1" applyBorder="1" applyAlignment="1">
      <alignment/>
    </xf>
    <xf numFmtId="178" fontId="63" fillId="0" borderId="11" xfId="48" applyNumberFormat="1" applyFont="1" applyBorder="1" applyAlignment="1">
      <alignment/>
    </xf>
    <xf numFmtId="178" fontId="63" fillId="0" borderId="36" xfId="48" applyNumberFormat="1" applyFont="1" applyBorder="1" applyAlignment="1">
      <alignment/>
    </xf>
    <xf numFmtId="178" fontId="63" fillId="0" borderId="38" xfId="48" applyNumberFormat="1" applyFont="1" applyBorder="1" applyAlignment="1">
      <alignment/>
    </xf>
    <xf numFmtId="178" fontId="63" fillId="0" borderId="24" xfId="48" applyNumberFormat="1" applyFont="1" applyBorder="1" applyAlignment="1">
      <alignment/>
    </xf>
    <xf numFmtId="178" fontId="0" fillId="0" borderId="0" xfId="0" applyNumberFormat="1" applyAlignment="1">
      <alignment/>
    </xf>
    <xf numFmtId="0" fontId="0" fillId="0" borderId="97" xfId="0" applyBorder="1" applyAlignment="1">
      <alignment horizontal="right" vertical="center"/>
    </xf>
    <xf numFmtId="0" fontId="0" fillId="0" borderId="113" xfId="0" applyBorder="1" applyAlignment="1">
      <alignment horizontal="right" vertical="center"/>
    </xf>
    <xf numFmtId="0" fontId="0" fillId="0" borderId="90" xfId="0" applyBorder="1" applyAlignment="1">
      <alignment horizontal="right" vertical="center"/>
    </xf>
    <xf numFmtId="0" fontId="0" fillId="0" borderId="62" xfId="0" applyBorder="1" applyAlignment="1">
      <alignment horizontal="right" vertical="center"/>
    </xf>
    <xf numFmtId="38" fontId="0" fillId="0" borderId="66" xfId="48" applyFont="1" applyBorder="1" applyAlignment="1">
      <alignment/>
    </xf>
    <xf numFmtId="38" fontId="0" fillId="0" borderId="65" xfId="48" applyFont="1" applyBorder="1" applyAlignment="1">
      <alignment/>
    </xf>
    <xf numFmtId="38" fontId="0" fillId="0" borderId="13" xfId="48" applyFont="1" applyBorder="1" applyAlignment="1">
      <alignment/>
    </xf>
    <xf numFmtId="38" fontId="0" fillId="0" borderId="64" xfId="48" applyFont="1" applyBorder="1" applyAlignment="1">
      <alignment/>
    </xf>
    <xf numFmtId="0" fontId="14" fillId="0" borderId="0" xfId="0" applyFont="1" applyBorder="1" applyAlignment="1">
      <alignment vertical="center"/>
    </xf>
    <xf numFmtId="0" fontId="0" fillId="0" borderId="114" xfId="0" applyBorder="1" applyAlignment="1">
      <alignment horizontal="center" vertical="top" wrapText="1"/>
    </xf>
    <xf numFmtId="3" fontId="63" fillId="0" borderId="0" xfId="48" applyNumberFormat="1" applyFont="1" applyAlignment="1">
      <alignment/>
    </xf>
    <xf numFmtId="3" fontId="63" fillId="0" borderId="16" xfId="48" applyNumberFormat="1" applyFont="1" applyBorder="1" applyAlignment="1">
      <alignment/>
    </xf>
    <xf numFmtId="3" fontId="0" fillId="0" borderId="0" xfId="48" applyNumberFormat="1" applyFont="1" applyAlignment="1">
      <alignment/>
    </xf>
    <xf numFmtId="0" fontId="0" fillId="0" borderId="114" xfId="0" applyBorder="1" applyAlignment="1">
      <alignment horizontal="center"/>
    </xf>
    <xf numFmtId="0" fontId="0" fillId="0" borderId="16" xfId="0" applyBorder="1" applyAlignment="1">
      <alignment horizontal="distributed" vertical="center" indent="1" shrinkToFi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distributed" textRotation="255" indent="1" shrinkToFit="1"/>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0" borderId="80" xfId="0" applyFont="1" applyBorder="1" applyAlignment="1">
      <alignment horizontal="center" vertical="center" wrapText="1"/>
    </xf>
    <xf numFmtId="0" fontId="0" fillId="0" borderId="31" xfId="0" applyBorder="1" applyAlignment="1">
      <alignment horizontal="center" vertical="center" wrapText="1"/>
    </xf>
    <xf numFmtId="0" fontId="2" fillId="0" borderId="86" xfId="0" applyFont="1" applyBorder="1" applyAlignment="1">
      <alignment horizontal="left" vertical="center" wrapText="1"/>
    </xf>
    <xf numFmtId="0" fontId="2" fillId="0" borderId="109" xfId="0" applyFont="1" applyBorder="1" applyAlignment="1">
      <alignment horizontal="left" vertical="center"/>
    </xf>
    <xf numFmtId="0" fontId="2" fillId="0" borderId="80" xfId="0" applyFont="1" applyBorder="1" applyAlignment="1">
      <alignment horizontal="left" vertical="center"/>
    </xf>
    <xf numFmtId="0" fontId="2" fillId="0" borderId="45" xfId="0" applyFont="1" applyBorder="1" applyAlignment="1">
      <alignment horizontal="left" vertical="center"/>
    </xf>
    <xf numFmtId="0" fontId="2" fillId="0" borderId="86" xfId="0" applyFont="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xf>
    <xf numFmtId="3" fontId="63" fillId="0" borderId="16" xfId="48" applyNumberFormat="1" applyFont="1" applyBorder="1" applyAlignment="1">
      <alignment horizontal="center"/>
    </xf>
    <xf numFmtId="178" fontId="63" fillId="0" borderId="16" xfId="48" applyNumberFormat="1" applyFont="1" applyBorder="1" applyAlignment="1">
      <alignment horizontal="left" vertical="top" wrapText="1"/>
    </xf>
    <xf numFmtId="178" fontId="63" fillId="0" borderId="16" xfId="48" applyNumberFormat="1" applyFont="1" applyBorder="1" applyAlignment="1">
      <alignment horizontal="left" vertical="top"/>
    </xf>
    <xf numFmtId="185" fontId="0" fillId="0" borderId="16" xfId="48" applyNumberFormat="1" applyFont="1" applyBorder="1" applyAlignment="1">
      <alignment horizontal="center"/>
    </xf>
    <xf numFmtId="185" fontId="0" fillId="0" borderId="16" xfId="48" applyNumberFormat="1" applyFont="1" applyBorder="1" applyAlignment="1">
      <alignment horizontal="left" vertical="top" wrapText="1"/>
    </xf>
    <xf numFmtId="185" fontId="0" fillId="0" borderId="16" xfId="48" applyNumberFormat="1" applyFont="1" applyBorder="1" applyAlignment="1">
      <alignment horizontal="left" vertical="top"/>
    </xf>
    <xf numFmtId="185" fontId="0" fillId="0" borderId="11" xfId="48" applyNumberFormat="1" applyFont="1" applyBorder="1" applyAlignment="1">
      <alignment horizontal="left" vertical="top" wrapText="1"/>
    </xf>
    <xf numFmtId="185" fontId="0" fillId="0" borderId="22" xfId="48" applyNumberFormat="1" applyFont="1" applyBorder="1" applyAlignment="1">
      <alignment horizontal="left" vertical="top"/>
    </xf>
    <xf numFmtId="185" fontId="0" fillId="0" borderId="38" xfId="48" applyNumberFormat="1" applyFont="1" applyBorder="1" applyAlignment="1">
      <alignment horizontal="left" vertical="top"/>
    </xf>
    <xf numFmtId="185" fontId="0" fillId="0" borderId="39" xfId="48" applyNumberFormat="1" applyFont="1" applyBorder="1" applyAlignment="1">
      <alignment horizontal="left" vertical="top"/>
    </xf>
    <xf numFmtId="185" fontId="0" fillId="0" borderId="114" xfId="48" applyNumberFormat="1" applyFont="1" applyBorder="1" applyAlignment="1">
      <alignment horizontal="left" vertical="top"/>
    </xf>
    <xf numFmtId="185" fontId="0" fillId="0" borderId="37" xfId="48" applyNumberFormat="1" applyFont="1" applyBorder="1" applyAlignment="1">
      <alignment horizontal="left" vertical="top"/>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36" xfId="0" applyFont="1" applyBorder="1" applyAlignment="1">
      <alignment horizontal="center" vertical="center"/>
    </xf>
    <xf numFmtId="0" fontId="4" fillId="0" borderId="20"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6" xfId="0" applyFont="1" applyBorder="1" applyAlignment="1">
      <alignment horizontal="center" vertical="center"/>
    </xf>
    <xf numFmtId="0" fontId="5" fillId="0" borderId="1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15"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4" fillId="0" borderId="14" xfId="0" applyFont="1" applyBorder="1" applyAlignment="1">
      <alignment horizontal="center" vertical="center" wrapText="1"/>
    </xf>
    <xf numFmtId="0" fontId="64" fillId="0" borderId="36" xfId="0" applyFont="1" applyBorder="1" applyAlignment="1">
      <alignment horizontal="center" vertical="center"/>
    </xf>
    <xf numFmtId="0" fontId="4" fillId="0" borderId="11" xfId="0" applyFont="1" applyBorder="1" applyAlignment="1">
      <alignment horizontal="left"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37" xfId="0" applyFont="1" applyBorder="1" applyAlignment="1">
      <alignment horizontal="left" vertical="center"/>
    </xf>
    <xf numFmtId="0" fontId="0" fillId="0" borderId="20" xfId="0" applyBorder="1" applyAlignment="1">
      <alignment horizontal="center" vertical="center"/>
    </xf>
    <xf numFmtId="0" fontId="0" fillId="0" borderId="16" xfId="0" applyBorder="1" applyAlignment="1">
      <alignment horizontal="center"/>
    </xf>
    <xf numFmtId="0" fontId="0" fillId="0" borderId="15" xfId="0" applyBorder="1" applyAlignment="1">
      <alignment horizontal="center" vertical="center"/>
    </xf>
    <xf numFmtId="0" fontId="0" fillId="0" borderId="36" xfId="0" applyBorder="1" applyAlignment="1">
      <alignment horizontal="center" vertical="center"/>
    </xf>
    <xf numFmtId="0" fontId="65" fillId="0" borderId="16" xfId="0" applyFont="1" applyBorder="1" applyAlignment="1">
      <alignment horizontal="center" vertical="center" shrinkToFit="1"/>
    </xf>
    <xf numFmtId="0" fontId="66" fillId="0" borderId="22" xfId="0" applyFont="1" applyBorder="1" applyAlignment="1">
      <alignment horizontal="left" vertical="center" wrapText="1"/>
    </xf>
    <xf numFmtId="0" fontId="66" fillId="0" borderId="22" xfId="0" applyFont="1" applyBorder="1" applyAlignment="1">
      <alignment horizontal="left" vertical="center"/>
    </xf>
    <xf numFmtId="0" fontId="0" fillId="0" borderId="11" xfId="0" applyBorder="1" applyAlignment="1">
      <alignment horizontal="center" vertical="center"/>
    </xf>
    <xf numFmtId="0" fontId="0" fillId="0" borderId="39" xfId="0" applyBorder="1" applyAlignment="1">
      <alignment horizontal="center" vertical="center"/>
    </xf>
    <xf numFmtId="0" fontId="65" fillId="0" borderId="15" xfId="0" applyFont="1" applyBorder="1" applyAlignment="1">
      <alignment horizontal="center" vertical="center" wrapText="1"/>
    </xf>
    <xf numFmtId="0" fontId="65" fillId="0" borderId="36" xfId="0" applyFont="1" applyBorder="1" applyAlignment="1">
      <alignment horizontal="center" vertical="center"/>
    </xf>
    <xf numFmtId="0" fontId="65" fillId="0" borderId="14" xfId="0" applyFont="1" applyBorder="1" applyAlignment="1">
      <alignment horizontal="center" vertical="center" shrinkToFit="1"/>
    </xf>
    <xf numFmtId="0" fontId="65" fillId="0" borderId="36" xfId="0" applyFont="1" applyBorder="1" applyAlignment="1">
      <alignment horizontal="center" vertical="center" shrinkToFit="1"/>
    </xf>
    <xf numFmtId="0" fontId="67" fillId="0" borderId="15" xfId="0" applyFont="1" applyBorder="1" applyAlignment="1">
      <alignment horizontal="center" vertical="center" shrinkToFit="1"/>
    </xf>
    <xf numFmtId="0" fontId="67" fillId="0" borderId="16" xfId="0" applyFont="1" applyBorder="1" applyAlignment="1">
      <alignment horizontal="center" vertical="center" shrinkToFit="1"/>
    </xf>
    <xf numFmtId="0" fontId="6" fillId="0" borderId="11" xfId="0" applyFont="1" applyBorder="1" applyAlignment="1">
      <alignment horizontal="left" wrapText="1"/>
    </xf>
    <xf numFmtId="0" fontId="6" fillId="0" borderId="38" xfId="0" applyFont="1" applyBorder="1" applyAlignment="1">
      <alignment/>
    </xf>
    <xf numFmtId="0" fontId="6" fillId="0" borderId="39" xfId="0" applyFont="1" applyBorder="1" applyAlignment="1">
      <alignment/>
    </xf>
    <xf numFmtId="0" fontId="6" fillId="0" borderId="37" xfId="0" applyFont="1" applyBorder="1" applyAlignment="1">
      <alignment/>
    </xf>
    <xf numFmtId="0" fontId="0" fillId="0" borderId="24" xfId="0" applyBorder="1" applyAlignment="1">
      <alignment horizontal="center" vertical="center"/>
    </xf>
    <xf numFmtId="0" fontId="0" fillId="0" borderId="50" xfId="0" applyBorder="1" applyAlignment="1">
      <alignment horizontal="center"/>
    </xf>
    <xf numFmtId="0" fontId="57" fillId="0" borderId="16" xfId="0" applyFont="1" applyBorder="1" applyAlignment="1">
      <alignment horizontal="center" vertical="center"/>
    </xf>
    <xf numFmtId="0" fontId="57" fillId="34" borderId="14" xfId="0" applyFont="1" applyFill="1" applyBorder="1" applyAlignment="1">
      <alignment vertical="center"/>
    </xf>
    <xf numFmtId="0" fontId="40" fillId="34" borderId="16" xfId="0" applyFont="1" applyFill="1" applyBorder="1" applyAlignment="1">
      <alignment vertical="center"/>
    </xf>
    <xf numFmtId="0" fontId="57" fillId="34" borderId="15" xfId="0" applyFont="1" applyFill="1" applyBorder="1" applyAlignment="1">
      <alignment vertical="center"/>
    </xf>
    <xf numFmtId="0" fontId="57" fillId="34" borderId="16" xfId="0" applyFont="1" applyFill="1" applyBorder="1" applyAlignment="1">
      <alignment horizontal="center" vertical="center"/>
    </xf>
    <xf numFmtId="0" fontId="63" fillId="34" borderId="16" xfId="0" applyFont="1" applyFill="1" applyBorder="1" applyAlignment="1">
      <alignment vertical="center"/>
    </xf>
    <xf numFmtId="0" fontId="57" fillId="34" borderId="36" xfId="0" applyFont="1" applyFill="1" applyBorder="1" applyAlignment="1">
      <alignment vertical="center"/>
    </xf>
    <xf numFmtId="0" fontId="57" fillId="34" borderId="15" xfId="0" applyFont="1" applyFill="1" applyBorder="1" applyAlignment="1">
      <alignment horizontal="right" vertical="center"/>
    </xf>
    <xf numFmtId="0" fontId="57" fillId="34" borderId="16" xfId="0" applyFont="1" applyFill="1" applyBorder="1" applyAlignment="1">
      <alignment vertical="center"/>
    </xf>
    <xf numFmtId="0" fontId="0" fillId="0" borderId="22" xfId="0" applyBorder="1" applyAlignment="1">
      <alignment horizontal="left"/>
    </xf>
    <xf numFmtId="0" fontId="8" fillId="0" borderId="15" xfId="0" applyFont="1" applyBorder="1" applyAlignment="1">
      <alignment horizontal="center" vertical="center"/>
    </xf>
    <xf numFmtId="0" fontId="8" fillId="0" borderId="11"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11" xfId="0" applyFont="1" applyBorder="1" applyAlignment="1">
      <alignment horizontal="left" vertical="center"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37" xfId="0" applyFont="1" applyBorder="1" applyAlignment="1">
      <alignment horizontal="left" vertical="center"/>
    </xf>
    <xf numFmtId="0" fontId="8" fillId="0" borderId="36"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6" fillId="0" borderId="66" xfId="0" applyFont="1" applyBorder="1" applyAlignment="1">
      <alignment horizontal="left" vertical="center" wrapText="1"/>
    </xf>
    <xf numFmtId="0" fontId="6" fillId="0" borderId="51" xfId="0" applyFont="1" applyBorder="1" applyAlignment="1">
      <alignment horizontal="left" vertical="center" wrapText="1"/>
    </xf>
    <xf numFmtId="0" fontId="0" fillId="0" borderId="115"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114" xfId="0" applyBorder="1" applyAlignment="1">
      <alignment horizontal="left" vertical="top" wrapText="1"/>
    </xf>
    <xf numFmtId="0" fontId="9" fillId="0" borderId="15" xfId="0" applyFont="1" applyBorder="1" applyAlignment="1">
      <alignment horizontal="center" vertical="center"/>
    </xf>
    <xf numFmtId="0" fontId="9" fillId="0" borderId="36" xfId="0" applyFont="1" applyBorder="1" applyAlignment="1">
      <alignment horizontal="center" vertical="center"/>
    </xf>
    <xf numFmtId="0" fontId="9" fillId="0" borderId="1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14"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11" xfId="0" applyFont="1" applyBorder="1" applyAlignment="1">
      <alignment horizontal="left" vertical="center" wrapText="1"/>
    </xf>
    <xf numFmtId="0" fontId="9" fillId="0" borderId="22" xfId="0" applyFont="1" applyBorder="1" applyAlignment="1">
      <alignment horizontal="left" vertical="center" wrapText="1"/>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114" xfId="0" applyFont="1" applyBorder="1" applyAlignment="1">
      <alignment horizontal="left" vertical="center"/>
    </xf>
    <xf numFmtId="0" fontId="9" fillId="0" borderId="37" xfId="0" applyFont="1" applyBorder="1" applyAlignment="1">
      <alignment horizontal="left" vertical="center"/>
    </xf>
    <xf numFmtId="0" fontId="9" fillId="0" borderId="22" xfId="0" applyFont="1" applyBorder="1" applyAlignment="1">
      <alignment horizontal="center" vertical="center"/>
    </xf>
    <xf numFmtId="0" fontId="9" fillId="0" borderId="114" xfId="0" applyFont="1" applyBorder="1" applyAlignment="1">
      <alignment horizontal="center" vertical="center"/>
    </xf>
    <xf numFmtId="0" fontId="9" fillId="0" borderId="11" xfId="0" applyFont="1" applyBorder="1" applyAlignment="1">
      <alignment horizontal="center" vertical="center"/>
    </xf>
    <xf numFmtId="0" fontId="9" fillId="0" borderId="39"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9"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0" fillId="0" borderId="27" xfId="0" applyBorder="1" applyAlignment="1">
      <alignment horizontal="left" shrinkToFit="1"/>
    </xf>
    <xf numFmtId="0" fontId="0" fillId="0" borderId="64" xfId="0" applyBorder="1" applyAlignment="1">
      <alignment horizontal="center"/>
    </xf>
    <xf numFmtId="0" fontId="0" fillId="0" borderId="62" xfId="0" applyBorder="1" applyAlignment="1">
      <alignment horizontal="center"/>
    </xf>
    <xf numFmtId="0" fontId="0" fillId="0" borderId="66" xfId="0" applyBorder="1" applyAlignment="1">
      <alignment horizontal="left" vertical="top" wrapText="1"/>
    </xf>
    <xf numFmtId="0" fontId="0" fillId="0" borderId="51" xfId="0" applyBorder="1" applyAlignment="1">
      <alignment horizontal="left" vertical="top"/>
    </xf>
    <xf numFmtId="0" fontId="0" fillId="0" borderId="65" xfId="0" applyBorder="1" applyAlignment="1">
      <alignment horizontal="center"/>
    </xf>
    <xf numFmtId="0" fontId="0" fillId="0" borderId="52" xfId="0" applyBorder="1" applyAlignment="1">
      <alignment horizontal="center"/>
    </xf>
    <xf numFmtId="0" fontId="0" fillId="0" borderId="16" xfId="0" applyBorder="1" applyAlignment="1">
      <alignment horizontal="left" vertical="top" wrapText="1"/>
    </xf>
    <xf numFmtId="0" fontId="0" fillId="0" borderId="16" xfId="0" applyBorder="1" applyAlignment="1">
      <alignment horizontal="left" vertical="top"/>
    </xf>
    <xf numFmtId="0" fontId="2" fillId="0" borderId="115" xfId="0" applyFont="1" applyBorder="1" applyAlignment="1">
      <alignment horizontal="left" vertical="center" wrapText="1"/>
    </xf>
    <xf numFmtId="0" fontId="2" fillId="0" borderId="28" xfId="0" applyFont="1" applyBorder="1" applyAlignment="1">
      <alignment horizontal="left" vertical="center"/>
    </xf>
    <xf numFmtId="0" fontId="0" fillId="0" borderId="27" xfId="0" applyBorder="1" applyAlignment="1">
      <alignment horizontal="left"/>
    </xf>
    <xf numFmtId="0" fontId="2" fillId="0" borderId="14" xfId="0" applyFont="1" applyBorder="1" applyAlignment="1">
      <alignment horizontal="center" vertical="center"/>
    </xf>
    <xf numFmtId="0" fontId="2" fillId="0" borderId="99" xfId="0" applyFont="1" applyBorder="1" applyAlignment="1">
      <alignment horizontal="center" vertical="center"/>
    </xf>
    <xf numFmtId="0" fontId="2" fillId="0" borderId="97" xfId="0" applyFont="1" applyBorder="1" applyAlignment="1">
      <alignment horizontal="center" vertical="center"/>
    </xf>
    <xf numFmtId="0" fontId="61" fillId="0" borderId="15" xfId="0" applyFont="1" applyBorder="1" applyAlignment="1">
      <alignment horizontal="left" vertical="center" wrapText="1"/>
    </xf>
    <xf numFmtId="0" fontId="61" fillId="0" borderId="36" xfId="0" applyFont="1" applyBorder="1" applyAlignment="1">
      <alignment horizontal="left" vertical="center"/>
    </xf>
    <xf numFmtId="0" fontId="58" fillId="0" borderId="15" xfId="0" applyFont="1" applyBorder="1" applyAlignment="1">
      <alignment horizontal="center" vertical="center"/>
    </xf>
    <xf numFmtId="0" fontId="58" fillId="0" borderId="36" xfId="0" applyFont="1" applyBorder="1" applyAlignment="1">
      <alignment horizontal="center" vertical="center"/>
    </xf>
    <xf numFmtId="0" fontId="0" fillId="0" borderId="22" xfId="0" applyBorder="1" applyAlignment="1">
      <alignment horizontal="left" shrinkToFit="1"/>
    </xf>
    <xf numFmtId="0" fontId="58" fillId="0" borderId="16" xfId="0" applyFont="1" applyBorder="1" applyAlignment="1">
      <alignment horizontal="center" vertical="center"/>
    </xf>
    <xf numFmtId="3" fontId="12" fillId="0" borderId="0" xfId="63" applyNumberFormat="1" applyFont="1" applyFill="1" applyAlignment="1">
      <alignment horizontal="center" vertical="center" shrinkToFit="1"/>
    </xf>
    <xf numFmtId="0" fontId="12" fillId="0" borderId="0" xfId="0" applyFont="1" applyAlignment="1">
      <alignment horizontal="center" vertical="center" shrinkToFit="1"/>
    </xf>
    <xf numFmtId="185" fontId="13" fillId="0" borderId="118" xfId="63" applyNumberFormat="1" applyFont="1" applyFill="1" applyBorder="1" applyAlignment="1">
      <alignment horizontal="left" vertical="top" wrapText="1"/>
    </xf>
    <xf numFmtId="185" fontId="13" fillId="0" borderId="119" xfId="63" applyNumberFormat="1" applyFont="1" applyFill="1" applyBorder="1" applyAlignment="1">
      <alignment horizontal="left" vertical="top" wrapText="1"/>
    </xf>
    <xf numFmtId="185" fontId="13" fillId="0" borderId="120" xfId="63" applyNumberFormat="1" applyFont="1" applyFill="1" applyBorder="1" applyAlignment="1">
      <alignment horizontal="left" vertical="top" wrapText="1"/>
    </xf>
    <xf numFmtId="3" fontId="13" fillId="0" borderId="18" xfId="63" applyNumberFormat="1" applyFont="1" applyFill="1" applyBorder="1" applyAlignment="1">
      <alignment horizontal="center" vertical="center" shrinkToFit="1"/>
    </xf>
    <xf numFmtId="3" fontId="13" fillId="0" borderId="23" xfId="63" applyNumberFormat="1" applyFont="1" applyFill="1" applyBorder="1" applyAlignment="1">
      <alignment horizontal="center" vertical="center" shrinkToFit="1"/>
    </xf>
    <xf numFmtId="3" fontId="13" fillId="0" borderId="121" xfId="63" applyNumberFormat="1" applyFont="1" applyFill="1" applyBorder="1" applyAlignment="1">
      <alignment horizontal="center" vertical="center" shrinkToFit="1"/>
    </xf>
    <xf numFmtId="3" fontId="13" fillId="0" borderId="20" xfId="63" applyNumberFormat="1" applyFont="1" applyFill="1" applyBorder="1" applyAlignment="1">
      <alignment horizontal="center" vertical="center" shrinkToFit="1"/>
    </xf>
    <xf numFmtId="3" fontId="13" fillId="0" borderId="24" xfId="63" applyNumberFormat="1" applyFont="1" applyFill="1" applyBorder="1" applyAlignment="1">
      <alignment horizontal="center" vertical="center" shrinkToFit="1"/>
    </xf>
    <xf numFmtId="3" fontId="13" fillId="0" borderId="122" xfId="63" applyNumberFormat="1" applyFont="1" applyFill="1" applyBorder="1" applyAlignment="1">
      <alignment horizontal="center" vertical="center" shrinkToFit="1"/>
    </xf>
    <xf numFmtId="0" fontId="3" fillId="0" borderId="20" xfId="62" applyFont="1" applyFill="1" applyBorder="1" applyAlignment="1">
      <alignment horizontal="center" vertical="center" shrinkToFit="1"/>
      <protection/>
    </xf>
    <xf numFmtId="0" fontId="3" fillId="0" borderId="24" xfId="62" applyFont="1" applyFill="1" applyBorder="1" applyAlignment="1">
      <alignment horizontal="center" vertical="center" shrinkToFit="1"/>
      <protection/>
    </xf>
    <xf numFmtId="0" fontId="3" fillId="0" borderId="122" xfId="62" applyFont="1" applyFill="1" applyBorder="1" applyAlignment="1">
      <alignment horizontal="center" vertical="center" shrinkToFit="1"/>
      <protection/>
    </xf>
    <xf numFmtId="3" fontId="13" fillId="0" borderId="21" xfId="63" applyNumberFormat="1" applyFont="1" applyFill="1" applyBorder="1" applyAlignment="1">
      <alignment horizontal="center" vertical="center" shrinkToFit="1"/>
    </xf>
    <xf numFmtId="3" fontId="13" fillId="0" borderId="25" xfId="63" applyNumberFormat="1" applyFont="1" applyFill="1" applyBorder="1" applyAlignment="1">
      <alignment horizontal="center" vertical="center" shrinkToFit="1"/>
    </xf>
    <xf numFmtId="3" fontId="13" fillId="0" borderId="123" xfId="63" applyNumberFormat="1" applyFont="1" applyFill="1" applyBorder="1" applyAlignment="1">
      <alignment horizontal="center" vertical="center" shrinkToFit="1"/>
    </xf>
    <xf numFmtId="3" fontId="13" fillId="0" borderId="80" xfId="63" applyNumberFormat="1" applyFont="1" applyFill="1" applyBorder="1" applyAlignment="1">
      <alignment horizontal="center" vertical="center"/>
    </xf>
    <xf numFmtId="3" fontId="13" fillId="0" borderId="31" xfId="63" applyNumberFormat="1" applyFont="1" applyFill="1" applyBorder="1" applyAlignment="1">
      <alignment horizontal="center" vertical="center"/>
    </xf>
    <xf numFmtId="3" fontId="13" fillId="0" borderId="124" xfId="63" applyNumberFormat="1" applyFont="1" applyFill="1" applyBorder="1" applyAlignment="1">
      <alignment horizontal="center" vertical="center"/>
    </xf>
    <xf numFmtId="0" fontId="5" fillId="0" borderId="68" xfId="62" applyFont="1" applyFill="1" applyBorder="1" applyAlignment="1">
      <alignment horizontal="center" vertical="center"/>
      <protection/>
    </xf>
    <xf numFmtId="0" fontId="14" fillId="0" borderId="65" xfId="0" applyFont="1" applyBorder="1" applyAlignment="1">
      <alignment horizontal="center" vertical="center"/>
    </xf>
    <xf numFmtId="0" fontId="3" fillId="0" borderId="18" xfId="62" applyFont="1" applyFill="1" applyBorder="1" applyAlignment="1">
      <alignment horizontal="center" vertical="center" shrinkToFit="1"/>
      <protection/>
    </xf>
    <xf numFmtId="0" fontId="3" fillId="0" borderId="23" xfId="62" applyFont="1" applyFill="1" applyBorder="1" applyAlignment="1">
      <alignment horizontal="center" vertical="center" shrinkToFit="1"/>
      <protection/>
    </xf>
    <xf numFmtId="0" fontId="3" fillId="0" borderId="121" xfId="62" applyFont="1" applyFill="1" applyBorder="1" applyAlignment="1">
      <alignment horizontal="center" vertical="center" shrinkToFit="1"/>
      <protection/>
    </xf>
    <xf numFmtId="0" fontId="5" fillId="0" borderId="91" xfId="62" applyFont="1" applyFill="1" applyBorder="1" applyAlignment="1">
      <alignment horizontal="center" vertical="center"/>
      <protection/>
    </xf>
    <xf numFmtId="0" fontId="14" fillId="0" borderId="50" xfId="0" applyFont="1" applyBorder="1" applyAlignment="1">
      <alignment horizontal="center" vertical="center"/>
    </xf>
    <xf numFmtId="0" fontId="5" fillId="0" borderId="125" xfId="62" applyFont="1" applyFill="1" applyBorder="1" applyAlignment="1">
      <alignment horizontal="center" vertical="center"/>
      <protection/>
    </xf>
    <xf numFmtId="0" fontId="14" fillId="0" borderId="52" xfId="0" applyFont="1" applyBorder="1" applyAlignment="1">
      <alignment horizontal="center" vertical="center"/>
    </xf>
    <xf numFmtId="0" fontId="3" fillId="0" borderId="21" xfId="62" applyFont="1" applyFill="1" applyBorder="1" applyAlignment="1">
      <alignment horizontal="center" vertical="center" shrinkToFit="1"/>
      <protection/>
    </xf>
    <xf numFmtId="0" fontId="3" fillId="0" borderId="25" xfId="62" applyFont="1" applyFill="1" applyBorder="1" applyAlignment="1">
      <alignment horizontal="center" vertical="center" shrinkToFit="1"/>
      <protection/>
    </xf>
    <xf numFmtId="0" fontId="3" fillId="0" borderId="123" xfId="62" applyFont="1" applyFill="1" applyBorder="1" applyAlignment="1">
      <alignment horizontal="center" vertical="center" shrinkToFit="1"/>
      <protection/>
    </xf>
    <xf numFmtId="3" fontId="13" fillId="0" borderId="126" xfId="63" applyNumberFormat="1" applyFont="1" applyFill="1" applyBorder="1" applyAlignment="1">
      <alignment horizontal="center" vertical="center" shrinkToFit="1"/>
    </xf>
    <xf numFmtId="3" fontId="13" fillId="0" borderId="27" xfId="63" applyNumberFormat="1" applyFont="1" applyFill="1" applyBorder="1" applyAlignment="1">
      <alignment horizontal="center" vertical="center" shrinkToFit="1"/>
    </xf>
    <xf numFmtId="3" fontId="13" fillId="0" borderId="127" xfId="63" applyNumberFormat="1" applyFont="1" applyFill="1" applyBorder="1" applyAlignment="1">
      <alignment horizontal="center" vertical="center" shrinkToFit="1"/>
    </xf>
    <xf numFmtId="3" fontId="13" fillId="0" borderId="30" xfId="63" applyNumberFormat="1" applyFont="1" applyFill="1" applyBorder="1" applyAlignment="1">
      <alignment horizontal="center" vertical="center" shrinkToFit="1"/>
    </xf>
    <xf numFmtId="3" fontId="13" fillId="0" borderId="31" xfId="63" applyNumberFormat="1" applyFont="1" applyFill="1" applyBorder="1" applyAlignment="1">
      <alignment horizontal="center" vertical="center" shrinkToFit="1"/>
    </xf>
    <xf numFmtId="3" fontId="13" fillId="0" borderId="124" xfId="63" applyNumberFormat="1" applyFont="1" applyFill="1" applyBorder="1" applyAlignment="1">
      <alignment horizontal="center" vertical="center" shrinkToFit="1"/>
    </xf>
    <xf numFmtId="3" fontId="14" fillId="0" borderId="68" xfId="63" applyNumberFormat="1" applyFont="1" applyFill="1" applyBorder="1" applyAlignment="1">
      <alignment horizontal="center" vertical="center" wrapText="1"/>
    </xf>
    <xf numFmtId="0" fontId="14" fillId="0" borderId="128" xfId="0" applyFont="1" applyBorder="1" applyAlignment="1">
      <alignment horizontal="center" vertical="center" wrapText="1"/>
    </xf>
    <xf numFmtId="3" fontId="13" fillId="0" borderId="129" xfId="63" applyNumberFormat="1" applyFont="1" applyFill="1" applyBorder="1" applyAlignment="1">
      <alignment horizontal="center" vertical="center" shrinkToFit="1"/>
    </xf>
    <xf numFmtId="3" fontId="14" fillId="0" borderId="91" xfId="63" applyNumberFormat="1" applyFont="1" applyFill="1" applyBorder="1" applyAlignment="1">
      <alignment horizontal="center" vertical="center" wrapText="1"/>
    </xf>
    <xf numFmtId="0" fontId="14" fillId="0" borderId="130" xfId="0" applyFont="1" applyBorder="1" applyAlignment="1">
      <alignment horizontal="center" vertical="center" wrapText="1"/>
    </xf>
    <xf numFmtId="3" fontId="13" fillId="0" borderId="131" xfId="63" applyNumberFormat="1" applyFont="1" applyFill="1" applyBorder="1" applyAlignment="1">
      <alignment horizontal="center" vertical="center" shrinkToFit="1"/>
    </xf>
    <xf numFmtId="3" fontId="14" fillId="0" borderId="125" xfId="63" applyNumberFormat="1" applyFont="1" applyFill="1" applyBorder="1" applyAlignment="1">
      <alignment horizontal="center" vertical="center" wrapText="1"/>
    </xf>
    <xf numFmtId="0" fontId="14" fillId="0" borderId="132" xfId="0" applyFont="1" applyBorder="1" applyAlignment="1">
      <alignment horizontal="center" vertical="center" wrapText="1"/>
    </xf>
    <xf numFmtId="3" fontId="13" fillId="0" borderId="133" xfId="63" applyNumberFormat="1" applyFont="1" applyFill="1" applyBorder="1" applyAlignment="1">
      <alignment horizontal="center" vertical="center" shrinkToFit="1"/>
    </xf>
    <xf numFmtId="3" fontId="14" fillId="0" borderId="23" xfId="63" applyNumberFormat="1" applyFont="1" applyFill="1" applyBorder="1" applyAlignment="1">
      <alignment horizontal="center" vertical="center" wrapText="1"/>
    </xf>
    <xf numFmtId="3" fontId="14" fillId="0" borderId="80" xfId="63" applyNumberFormat="1" applyFont="1" applyFill="1" applyBorder="1" applyAlignment="1">
      <alignment horizontal="center" vertical="center" wrapText="1"/>
    </xf>
    <xf numFmtId="3" fontId="14" fillId="0" borderId="31" xfId="63" applyNumberFormat="1" applyFont="1" applyFill="1" applyBorder="1" applyAlignment="1">
      <alignment horizontal="center" vertical="center" wrapText="1"/>
    </xf>
    <xf numFmtId="0" fontId="14" fillId="0" borderId="0" xfId="0" applyFont="1" applyBorder="1" applyAlignment="1">
      <alignment horizontal="left" vertical="center"/>
    </xf>
    <xf numFmtId="185" fontId="16" fillId="0" borderId="134" xfId="63" applyNumberFormat="1" applyFont="1" applyFill="1" applyBorder="1" applyAlignment="1">
      <alignment horizontal="left" vertical="top" wrapText="1"/>
    </xf>
    <xf numFmtId="0" fontId="16" fillId="0" borderId="135" xfId="0" applyFont="1" applyBorder="1" applyAlignment="1">
      <alignment horizontal="left" vertical="top" wrapText="1"/>
    </xf>
    <xf numFmtId="0" fontId="3" fillId="0" borderId="136" xfId="0" applyFont="1" applyBorder="1" applyAlignment="1">
      <alignment horizontal="center" vertical="center"/>
    </xf>
    <xf numFmtId="0" fontId="13" fillId="0" borderId="137" xfId="0" applyFont="1" applyBorder="1" applyAlignment="1">
      <alignment horizontal="center" vertical="center"/>
    </xf>
    <xf numFmtId="0" fontId="3" fillId="0" borderId="68" xfId="0" applyFont="1" applyBorder="1" applyAlignment="1">
      <alignment horizontal="center"/>
    </xf>
    <xf numFmtId="0" fontId="3" fillId="0" borderId="23" xfId="0" applyFont="1" applyBorder="1" applyAlignment="1">
      <alignment horizontal="center"/>
    </xf>
    <xf numFmtId="0" fontId="3" fillId="0" borderId="121" xfId="0" applyFont="1" applyBorder="1" applyAlignment="1">
      <alignment horizontal="center"/>
    </xf>
    <xf numFmtId="0" fontId="3" fillId="0" borderId="91" xfId="0" applyFont="1" applyBorder="1" applyAlignment="1">
      <alignment horizontal="center"/>
    </xf>
    <xf numFmtId="0" fontId="3" fillId="0" borderId="24" xfId="0" applyFont="1" applyBorder="1" applyAlignment="1">
      <alignment horizontal="center"/>
    </xf>
    <xf numFmtId="0" fontId="3" fillId="0" borderId="122" xfId="0" applyFont="1" applyBorder="1" applyAlignment="1">
      <alignment horizontal="center"/>
    </xf>
    <xf numFmtId="0" fontId="3" fillId="0" borderId="125" xfId="0" applyFont="1" applyBorder="1" applyAlignment="1">
      <alignment horizontal="center"/>
    </xf>
    <xf numFmtId="0" fontId="3" fillId="0" borderId="25" xfId="0" applyFont="1" applyBorder="1" applyAlignment="1">
      <alignment horizontal="center"/>
    </xf>
    <xf numFmtId="0" fontId="3" fillId="0" borderId="123" xfId="0" applyFont="1" applyBorder="1" applyAlignment="1">
      <alignment horizontal="center"/>
    </xf>
    <xf numFmtId="38" fontId="6" fillId="0" borderId="138" xfId="48" applyFont="1" applyBorder="1" applyAlignment="1">
      <alignment horizontal="center" vertical="center"/>
    </xf>
    <xf numFmtId="38" fontId="6" fillId="0" borderId="139" xfId="48" applyFont="1" applyBorder="1" applyAlignment="1">
      <alignment horizontal="center" vertical="center"/>
    </xf>
    <xf numFmtId="38" fontId="6" fillId="0" borderId="140" xfId="48" applyFont="1" applyBorder="1" applyAlignment="1">
      <alignment horizontal="center" vertical="center"/>
    </xf>
    <xf numFmtId="38" fontId="6" fillId="0" borderId="141" xfId="48" applyFont="1" applyBorder="1" applyAlignment="1">
      <alignment horizontal="center" vertical="center"/>
    </xf>
    <xf numFmtId="0" fontId="6" fillId="0" borderId="69" xfId="0" applyFont="1" applyBorder="1" applyAlignment="1">
      <alignment horizontal="left" vertical="center" wrapText="1"/>
    </xf>
    <xf numFmtId="0" fontId="0" fillId="0" borderId="38" xfId="0" applyBorder="1" applyAlignment="1">
      <alignment horizontal="left" vertical="center" wrapText="1"/>
    </xf>
    <xf numFmtId="0" fontId="6" fillId="0" borderId="86" xfId="0" applyFont="1" applyBorder="1" applyAlignment="1">
      <alignment horizontal="left" vertical="center" wrapText="1"/>
    </xf>
    <xf numFmtId="0" fontId="6" fillId="0" borderId="109" xfId="0" applyFont="1" applyBorder="1" applyAlignment="1">
      <alignment horizontal="left" vertical="center" wrapText="1"/>
    </xf>
    <xf numFmtId="0" fontId="6" fillId="0" borderId="142" xfId="0" applyFont="1" applyBorder="1" applyAlignment="1">
      <alignment horizontal="left" vertical="center" wrapText="1"/>
    </xf>
    <xf numFmtId="0" fontId="6" fillId="0" borderId="37" xfId="0" applyFont="1" applyBorder="1" applyAlignment="1">
      <alignment horizontal="left" vertical="center" wrapText="1"/>
    </xf>
    <xf numFmtId="38" fontId="6" fillId="0" borderId="143" xfId="48" applyFont="1" applyBorder="1" applyAlignment="1">
      <alignment horizontal="center" vertical="center"/>
    </xf>
    <xf numFmtId="38" fontId="6" fillId="0" borderId="144" xfId="48" applyFont="1" applyBorder="1" applyAlignment="1">
      <alignment horizontal="center" vertical="center"/>
    </xf>
    <xf numFmtId="0" fontId="3" fillId="0" borderId="15" xfId="0" applyFont="1" applyBorder="1" applyAlignment="1">
      <alignment horizontal="left" vertical="center" wrapText="1"/>
    </xf>
    <xf numFmtId="0" fontId="3" fillId="0" borderId="36"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開催出席" xfId="61"/>
    <cellStyle name="標準_累H1005 (2)" xfId="62"/>
    <cellStyle name="標準_累計－H9"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
  <sheetViews>
    <sheetView zoomScalePageLayoutView="0" workbookViewId="0" topLeftCell="A1">
      <selection activeCell="E4" sqref="E4"/>
    </sheetView>
  </sheetViews>
  <sheetFormatPr defaultColWidth="9.00390625" defaultRowHeight="13.5"/>
  <cols>
    <col min="1" max="1" width="15.125" style="0" customWidth="1"/>
  </cols>
  <sheetData>
    <row r="1" spans="1:7" ht="12.75">
      <c r="A1" s="295" t="s">
        <v>559</v>
      </c>
      <c r="B1" s="295"/>
      <c r="C1" s="295"/>
      <c r="D1" s="295"/>
      <c r="E1" s="295"/>
      <c r="F1" s="295"/>
      <c r="G1" s="295"/>
    </row>
    <row r="2" spans="1:7" ht="12.75">
      <c r="A2" s="33"/>
      <c r="B2" s="248" t="s">
        <v>16</v>
      </c>
      <c r="C2" s="248" t="s">
        <v>289</v>
      </c>
      <c r="D2" s="248" t="s">
        <v>268</v>
      </c>
      <c r="E2" s="248" t="s">
        <v>269</v>
      </c>
      <c r="F2" s="248" t="s">
        <v>270</v>
      </c>
      <c r="G2" s="248" t="s">
        <v>14</v>
      </c>
    </row>
    <row r="3" spans="1:7" ht="12.75">
      <c r="A3" s="33" t="s">
        <v>535</v>
      </c>
      <c r="B3" s="249">
        <v>80900</v>
      </c>
      <c r="C3" s="250">
        <v>78600</v>
      </c>
      <c r="D3" s="250">
        <v>70300</v>
      </c>
      <c r="E3" s="250">
        <v>63200</v>
      </c>
      <c r="F3" s="250">
        <v>58600</v>
      </c>
      <c r="G3" s="250">
        <v>53500</v>
      </c>
    </row>
    <row r="4" spans="1:7" ht="12.75">
      <c r="A4" s="33" t="s">
        <v>536</v>
      </c>
      <c r="B4" s="249">
        <v>38600</v>
      </c>
      <c r="C4" s="250">
        <v>36000</v>
      </c>
      <c r="D4" s="251">
        <v>32700</v>
      </c>
      <c r="E4" s="251">
        <v>28800</v>
      </c>
      <c r="F4" s="251">
        <v>25600</v>
      </c>
      <c r="G4" s="251">
        <v>22300</v>
      </c>
    </row>
    <row r="5" spans="1:7" ht="12.75">
      <c r="A5" s="33" t="s">
        <v>537</v>
      </c>
      <c r="B5" s="249">
        <v>42300</v>
      </c>
      <c r="C5" s="250">
        <v>42600</v>
      </c>
      <c r="D5" s="251">
        <v>37600</v>
      </c>
      <c r="E5" s="251">
        <v>34400</v>
      </c>
      <c r="F5" s="251">
        <v>33000</v>
      </c>
      <c r="G5" s="251">
        <v>31200</v>
      </c>
    </row>
  </sheetData>
  <sheetProtection/>
  <mergeCells count="1">
    <mergeCell ref="A1:G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2" sqref="A2:B3"/>
    </sheetView>
  </sheetViews>
  <sheetFormatPr defaultColWidth="9.00390625" defaultRowHeight="13.5"/>
  <sheetData>
    <row r="1" spans="1:11" ht="12.75">
      <c r="A1" s="295" t="s">
        <v>563</v>
      </c>
      <c r="B1" s="295"/>
      <c r="C1" s="295"/>
      <c r="D1" s="295"/>
      <c r="E1" s="295"/>
      <c r="F1" s="295"/>
      <c r="G1" s="295"/>
      <c r="H1" s="295"/>
      <c r="I1" s="295"/>
      <c r="J1" s="295"/>
      <c r="K1" s="295"/>
    </row>
    <row r="2" spans="1:11" ht="12.75">
      <c r="A2" s="368"/>
      <c r="B2" s="369"/>
      <c r="C2" s="372" t="s">
        <v>273</v>
      </c>
      <c r="D2" s="355" t="s">
        <v>275</v>
      </c>
      <c r="E2" s="353" t="s">
        <v>276</v>
      </c>
      <c r="F2" s="353" t="s">
        <v>277</v>
      </c>
      <c r="G2" s="355" t="s">
        <v>278</v>
      </c>
      <c r="H2" s="355" t="s">
        <v>279</v>
      </c>
      <c r="I2" s="360" t="s">
        <v>280</v>
      </c>
      <c r="J2" s="360" t="s">
        <v>271</v>
      </c>
      <c r="K2" s="362" t="s">
        <v>281</v>
      </c>
    </row>
    <row r="3" spans="1:11" ht="12.75">
      <c r="A3" s="370"/>
      <c r="B3" s="371"/>
      <c r="C3" s="373"/>
      <c r="D3" s="356"/>
      <c r="E3" s="354"/>
      <c r="F3" s="354"/>
      <c r="G3" s="356"/>
      <c r="H3" s="356"/>
      <c r="I3" s="361"/>
      <c r="J3" s="361"/>
      <c r="K3" s="363"/>
    </row>
    <row r="4" spans="1:11" ht="12.75">
      <c r="A4" s="364" t="s">
        <v>282</v>
      </c>
      <c r="B4" s="365"/>
      <c r="C4" s="49">
        <v>2</v>
      </c>
      <c r="D4" s="49">
        <v>4</v>
      </c>
      <c r="E4" s="49">
        <v>6</v>
      </c>
      <c r="F4" s="49">
        <v>25</v>
      </c>
      <c r="G4" s="49">
        <v>17</v>
      </c>
      <c r="H4" s="49">
        <v>23</v>
      </c>
      <c r="I4" s="49">
        <v>8</v>
      </c>
      <c r="J4" s="50">
        <v>14</v>
      </c>
      <c r="K4" s="49">
        <v>6</v>
      </c>
    </row>
    <row r="5" spans="1:11" ht="12.75">
      <c r="A5" s="366" t="s">
        <v>283</v>
      </c>
      <c r="B5" s="367"/>
      <c r="C5" s="51" t="s">
        <v>285</v>
      </c>
      <c r="D5" s="51" t="s">
        <v>285</v>
      </c>
      <c r="E5" s="52">
        <v>3</v>
      </c>
      <c r="F5" s="52">
        <v>11</v>
      </c>
      <c r="G5" s="52">
        <v>19</v>
      </c>
      <c r="H5" s="52">
        <v>5</v>
      </c>
      <c r="I5" s="52">
        <v>10</v>
      </c>
      <c r="J5" s="53">
        <v>11</v>
      </c>
      <c r="K5" s="49">
        <v>1</v>
      </c>
    </row>
    <row r="6" spans="1:11" ht="12.75">
      <c r="A6" s="357" t="s">
        <v>286</v>
      </c>
      <c r="B6" s="357"/>
      <c r="C6" s="51" t="s">
        <v>285</v>
      </c>
      <c r="D6" s="51" t="s">
        <v>285</v>
      </c>
      <c r="E6" s="49">
        <v>14</v>
      </c>
      <c r="F6" s="49">
        <v>32</v>
      </c>
      <c r="G6" s="49">
        <v>42</v>
      </c>
      <c r="H6" s="49">
        <v>27</v>
      </c>
      <c r="I6" s="49">
        <v>31</v>
      </c>
      <c r="J6" s="50">
        <v>30</v>
      </c>
      <c r="K6" s="49">
        <v>-1</v>
      </c>
    </row>
    <row r="7" spans="1:11" ht="21.75" customHeight="1">
      <c r="A7" s="358" t="s">
        <v>287</v>
      </c>
      <c r="B7" s="359"/>
      <c r="C7" s="359"/>
      <c r="D7" s="359"/>
      <c r="E7" s="359"/>
      <c r="F7" s="359"/>
      <c r="G7" s="359"/>
      <c r="H7" s="359"/>
      <c r="I7" s="359"/>
      <c r="J7" s="359"/>
      <c r="K7" s="359"/>
    </row>
  </sheetData>
  <sheetProtection/>
  <mergeCells count="15">
    <mergeCell ref="A5:B5"/>
    <mergeCell ref="A2:B3"/>
    <mergeCell ref="C2:C3"/>
    <mergeCell ref="D2:D3"/>
    <mergeCell ref="E2:E3"/>
    <mergeCell ref="A1:K1"/>
    <mergeCell ref="F2:F3"/>
    <mergeCell ref="G2:G3"/>
    <mergeCell ref="A6:B6"/>
    <mergeCell ref="A7:K7"/>
    <mergeCell ref="H2:H3"/>
    <mergeCell ref="I2:I3"/>
    <mergeCell ref="J2:J3"/>
    <mergeCell ref="K2:K3"/>
    <mergeCell ref="A4:B4"/>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4"/>
  <sheetViews>
    <sheetView zoomScalePageLayoutView="0" workbookViewId="0" topLeftCell="A1">
      <selection activeCell="D10" sqref="D10"/>
    </sheetView>
  </sheetViews>
  <sheetFormatPr defaultColWidth="9.00390625" defaultRowHeight="13.5"/>
  <sheetData>
    <row r="1" spans="1:11" ht="12.75">
      <c r="A1" s="295" t="s">
        <v>564</v>
      </c>
      <c r="B1" s="295"/>
      <c r="C1" s="295"/>
      <c r="D1" s="295"/>
      <c r="E1" s="295"/>
      <c r="F1" s="295"/>
      <c r="G1" s="295"/>
      <c r="H1" s="295"/>
      <c r="I1" s="295"/>
      <c r="J1" s="295"/>
      <c r="K1" s="295"/>
    </row>
    <row r="2" spans="1:11" ht="12.75">
      <c r="A2" s="54"/>
      <c r="B2" s="55"/>
      <c r="C2" s="374" t="s">
        <v>288</v>
      </c>
      <c r="D2" s="374" t="s">
        <v>3</v>
      </c>
      <c r="E2" s="374" t="s">
        <v>16</v>
      </c>
      <c r="F2" s="374" t="s">
        <v>289</v>
      </c>
      <c r="G2" s="374" t="s">
        <v>268</v>
      </c>
      <c r="H2" s="374" t="s">
        <v>269</v>
      </c>
      <c r="I2" s="374" t="s">
        <v>270</v>
      </c>
      <c r="J2" s="374" t="s">
        <v>271</v>
      </c>
      <c r="K2" s="374" t="s">
        <v>290</v>
      </c>
    </row>
    <row r="3" spans="1:11" ht="12.75">
      <c r="A3" s="56"/>
      <c r="B3" s="57"/>
      <c r="C3" s="374"/>
      <c r="D3" s="374"/>
      <c r="E3" s="374"/>
      <c r="F3" s="374"/>
      <c r="G3" s="374"/>
      <c r="H3" s="374"/>
      <c r="I3" s="374"/>
      <c r="J3" s="374"/>
      <c r="K3" s="374"/>
    </row>
    <row r="4" spans="1:11" ht="12.75">
      <c r="A4" s="374" t="s">
        <v>291</v>
      </c>
      <c r="B4" s="374"/>
      <c r="C4" s="58">
        <v>16</v>
      </c>
      <c r="D4" s="58">
        <v>24</v>
      </c>
      <c r="E4" s="58">
        <v>18</v>
      </c>
      <c r="F4" s="58">
        <v>15</v>
      </c>
      <c r="G4" s="58">
        <v>29</v>
      </c>
      <c r="H4" s="58">
        <v>21</v>
      </c>
      <c r="I4" s="58">
        <v>23</v>
      </c>
      <c r="J4" s="58">
        <v>5</v>
      </c>
      <c r="K4" s="58">
        <f>SUM(C4:J4)</f>
        <v>151</v>
      </c>
    </row>
  </sheetData>
  <sheetProtection/>
  <mergeCells count="11">
    <mergeCell ref="G2:G3"/>
    <mergeCell ref="H2:H3"/>
    <mergeCell ref="A1:K1"/>
    <mergeCell ref="I2:I3"/>
    <mergeCell ref="J2:J3"/>
    <mergeCell ref="K2:K3"/>
    <mergeCell ref="A4:B4"/>
    <mergeCell ref="C2:C3"/>
    <mergeCell ref="D2:D3"/>
    <mergeCell ref="E2:E3"/>
    <mergeCell ref="F2:F3"/>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12"/>
  <sheetViews>
    <sheetView zoomScalePageLayoutView="0" workbookViewId="0" topLeftCell="A1">
      <selection activeCell="A2" sqref="A2:C2"/>
    </sheetView>
  </sheetViews>
  <sheetFormatPr defaultColWidth="9.00390625" defaultRowHeight="13.5"/>
  <cols>
    <col min="1" max="1" width="5.375" style="0" customWidth="1"/>
    <col min="3" max="3" width="17.125" style="0" customWidth="1"/>
  </cols>
  <sheetData>
    <row r="1" spans="1:13" ht="12.75">
      <c r="A1" s="295" t="s">
        <v>565</v>
      </c>
      <c r="B1" s="295"/>
      <c r="C1" s="295"/>
      <c r="D1" s="295"/>
      <c r="E1" s="295"/>
      <c r="F1" s="295"/>
      <c r="G1" s="295"/>
      <c r="H1" s="295"/>
      <c r="I1" s="295"/>
      <c r="J1" s="295"/>
      <c r="K1" s="295"/>
      <c r="L1" s="295"/>
      <c r="M1" s="295"/>
    </row>
    <row r="2" spans="1:13" ht="12.75">
      <c r="A2" s="381"/>
      <c r="B2" s="381"/>
      <c r="C2" s="381"/>
      <c r="D2" s="378" t="s">
        <v>292</v>
      </c>
      <c r="E2" s="378" t="s">
        <v>1</v>
      </c>
      <c r="F2" s="378" t="s">
        <v>267</v>
      </c>
      <c r="G2" s="378" t="s">
        <v>3</v>
      </c>
      <c r="H2" s="378" t="s">
        <v>16</v>
      </c>
      <c r="I2" s="378" t="s">
        <v>289</v>
      </c>
      <c r="J2" s="378" t="s">
        <v>268</v>
      </c>
      <c r="K2" s="378" t="s">
        <v>269</v>
      </c>
      <c r="L2" s="378" t="s">
        <v>270</v>
      </c>
      <c r="M2" s="378" t="s">
        <v>271</v>
      </c>
    </row>
    <row r="3" spans="1:13" ht="12.75">
      <c r="A3" s="380"/>
      <c r="B3" s="380"/>
      <c r="C3" s="380"/>
      <c r="D3" s="378"/>
      <c r="E3" s="378"/>
      <c r="F3" s="378"/>
      <c r="G3" s="378"/>
      <c r="H3" s="378"/>
      <c r="I3" s="378"/>
      <c r="J3" s="378"/>
      <c r="K3" s="378"/>
      <c r="L3" s="378"/>
      <c r="M3" s="378"/>
    </row>
    <row r="4" spans="1:13" ht="12.75">
      <c r="A4" s="377" t="s">
        <v>293</v>
      </c>
      <c r="B4" s="377"/>
      <c r="C4" s="377"/>
      <c r="D4" s="59">
        <v>6</v>
      </c>
      <c r="E4" s="59">
        <v>1</v>
      </c>
      <c r="F4" s="59">
        <v>2</v>
      </c>
      <c r="G4" s="59">
        <v>1</v>
      </c>
      <c r="H4" s="59">
        <v>1</v>
      </c>
      <c r="I4" s="59">
        <v>0</v>
      </c>
      <c r="J4" s="59">
        <v>0</v>
      </c>
      <c r="K4" s="59">
        <v>1</v>
      </c>
      <c r="L4" s="59">
        <v>0</v>
      </c>
      <c r="M4" s="59">
        <v>0</v>
      </c>
    </row>
    <row r="5" spans="1:13" ht="12.75">
      <c r="A5" s="60"/>
      <c r="B5" s="376" t="s">
        <v>294</v>
      </c>
      <c r="C5" s="376"/>
      <c r="D5" s="59">
        <v>6</v>
      </c>
      <c r="E5" s="59">
        <v>0</v>
      </c>
      <c r="F5" s="59">
        <v>2</v>
      </c>
      <c r="G5" s="59">
        <v>1</v>
      </c>
      <c r="H5" s="59">
        <v>0</v>
      </c>
      <c r="I5" s="59">
        <v>0</v>
      </c>
      <c r="J5" s="59">
        <v>0</v>
      </c>
      <c r="K5" s="59">
        <v>0</v>
      </c>
      <c r="L5" s="59">
        <v>0</v>
      </c>
      <c r="M5" s="59">
        <v>0</v>
      </c>
    </row>
    <row r="6" spans="1:13" ht="12.75">
      <c r="A6" s="377" t="s">
        <v>295</v>
      </c>
      <c r="B6" s="377"/>
      <c r="C6" s="377"/>
      <c r="D6" s="59">
        <v>18</v>
      </c>
      <c r="E6" s="59">
        <v>15</v>
      </c>
      <c r="F6" s="59">
        <v>18</v>
      </c>
      <c r="G6" s="59">
        <v>6</v>
      </c>
      <c r="H6" s="59">
        <v>4</v>
      </c>
      <c r="I6" s="59">
        <v>0</v>
      </c>
      <c r="J6" s="59">
        <v>13</v>
      </c>
      <c r="K6" s="59">
        <v>14</v>
      </c>
      <c r="L6" s="59">
        <v>27</v>
      </c>
      <c r="M6" s="59">
        <v>18</v>
      </c>
    </row>
    <row r="7" spans="1:13" ht="12.75">
      <c r="A7" s="60"/>
      <c r="B7" s="376" t="s">
        <v>296</v>
      </c>
      <c r="C7" s="376"/>
      <c r="D7" s="59">
        <v>11</v>
      </c>
      <c r="E7" s="59">
        <v>8</v>
      </c>
      <c r="F7" s="59">
        <v>12</v>
      </c>
      <c r="G7" s="59">
        <v>3</v>
      </c>
      <c r="H7" s="59">
        <v>1</v>
      </c>
      <c r="I7" s="59">
        <v>0</v>
      </c>
      <c r="J7" s="59">
        <v>9</v>
      </c>
      <c r="K7" s="59">
        <v>7</v>
      </c>
      <c r="L7" s="59">
        <v>20</v>
      </c>
      <c r="M7" s="59">
        <v>9</v>
      </c>
    </row>
    <row r="8" spans="1:13" ht="12.75">
      <c r="A8" s="61"/>
      <c r="B8" s="379" t="s">
        <v>297</v>
      </c>
      <c r="C8" s="379"/>
      <c r="D8" s="62">
        <v>61.1</v>
      </c>
      <c r="E8" s="62">
        <v>53.3</v>
      </c>
      <c r="F8" s="62">
        <v>66.7</v>
      </c>
      <c r="G8" s="62">
        <v>50</v>
      </c>
      <c r="H8" s="62">
        <v>25</v>
      </c>
      <c r="I8" s="62">
        <v>0</v>
      </c>
      <c r="J8" s="62">
        <v>69.2</v>
      </c>
      <c r="K8" s="62">
        <v>50</v>
      </c>
      <c r="L8" s="62">
        <v>74.1</v>
      </c>
      <c r="M8" s="62">
        <v>50</v>
      </c>
    </row>
    <row r="9" spans="1:13" ht="12.75">
      <c r="A9" s="377" t="s">
        <v>298</v>
      </c>
      <c r="B9" s="377"/>
      <c r="C9" s="377"/>
      <c r="D9" s="59">
        <v>2</v>
      </c>
      <c r="E9" s="59">
        <v>0</v>
      </c>
      <c r="F9" s="59">
        <v>8</v>
      </c>
      <c r="G9" s="59">
        <v>3</v>
      </c>
      <c r="H9" s="59">
        <v>2</v>
      </c>
      <c r="I9" s="59">
        <v>0</v>
      </c>
      <c r="J9" s="59">
        <v>5</v>
      </c>
      <c r="K9" s="59">
        <v>1</v>
      </c>
      <c r="L9" s="59">
        <v>0</v>
      </c>
      <c r="M9" s="59">
        <v>0</v>
      </c>
    </row>
    <row r="10" spans="1:13" ht="12.75">
      <c r="A10" s="61"/>
      <c r="B10" s="376" t="s">
        <v>299</v>
      </c>
      <c r="C10" s="376"/>
      <c r="D10" s="59">
        <v>0</v>
      </c>
      <c r="E10" s="59">
        <v>0</v>
      </c>
      <c r="F10" s="59">
        <v>1</v>
      </c>
      <c r="G10" s="59">
        <v>0</v>
      </c>
      <c r="H10" s="59">
        <v>0</v>
      </c>
      <c r="I10" s="59">
        <v>0</v>
      </c>
      <c r="J10" s="59">
        <v>0</v>
      </c>
      <c r="K10" s="59">
        <v>0</v>
      </c>
      <c r="L10" s="59">
        <v>0</v>
      </c>
      <c r="M10" s="59">
        <v>0</v>
      </c>
    </row>
    <row r="11" spans="1:13" ht="12.75">
      <c r="A11" s="375" t="s">
        <v>300</v>
      </c>
      <c r="B11" s="375"/>
      <c r="C11" s="375"/>
      <c r="D11" s="59">
        <v>4</v>
      </c>
      <c r="E11" s="59">
        <v>6</v>
      </c>
      <c r="F11" s="59">
        <v>8</v>
      </c>
      <c r="G11" s="59">
        <v>0</v>
      </c>
      <c r="H11" s="59">
        <v>0</v>
      </c>
      <c r="I11" s="59">
        <v>0</v>
      </c>
      <c r="J11" s="59">
        <v>3</v>
      </c>
      <c r="K11" s="59">
        <v>6</v>
      </c>
      <c r="L11" s="59">
        <v>3</v>
      </c>
      <c r="M11" s="59">
        <v>3</v>
      </c>
    </row>
    <row r="12" spans="1:13" ht="12.75">
      <c r="A12" s="61"/>
      <c r="B12" s="376" t="s">
        <v>299</v>
      </c>
      <c r="C12" s="376"/>
      <c r="D12" s="59">
        <v>0</v>
      </c>
      <c r="E12" s="59">
        <v>0</v>
      </c>
      <c r="F12" s="59">
        <v>0</v>
      </c>
      <c r="G12" s="59">
        <v>0</v>
      </c>
      <c r="H12" s="59">
        <v>0</v>
      </c>
      <c r="I12" s="59">
        <v>0</v>
      </c>
      <c r="J12" s="59">
        <v>0</v>
      </c>
      <c r="K12" s="59">
        <v>0</v>
      </c>
      <c r="L12" s="59">
        <v>0</v>
      </c>
      <c r="M12" s="59">
        <v>0</v>
      </c>
    </row>
  </sheetData>
  <sheetProtection/>
  <mergeCells count="22">
    <mergeCell ref="K2:K3"/>
    <mergeCell ref="L2:L3"/>
    <mergeCell ref="A1:M1"/>
    <mergeCell ref="M2:M3"/>
    <mergeCell ref="A3:C3"/>
    <mergeCell ref="A2:C2"/>
    <mergeCell ref="D2:D3"/>
    <mergeCell ref="E2:E3"/>
    <mergeCell ref="H2:H3"/>
    <mergeCell ref="I2:I3"/>
    <mergeCell ref="J2:J3"/>
    <mergeCell ref="F2:F3"/>
    <mergeCell ref="B10:C10"/>
    <mergeCell ref="G2:G3"/>
    <mergeCell ref="B8:C8"/>
    <mergeCell ref="A9:C9"/>
    <mergeCell ref="A11:C11"/>
    <mergeCell ref="B12:C12"/>
    <mergeCell ref="A4:C4"/>
    <mergeCell ref="B5:C5"/>
    <mergeCell ref="A6:C6"/>
    <mergeCell ref="B7:C7"/>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7"/>
  <sheetViews>
    <sheetView zoomScalePageLayoutView="0" workbookViewId="0" topLeftCell="A1">
      <selection activeCell="A1" sqref="A1:M1"/>
    </sheetView>
  </sheetViews>
  <sheetFormatPr defaultColWidth="9.00390625" defaultRowHeight="13.5"/>
  <cols>
    <col min="1" max="1" width="5.125" style="0" customWidth="1"/>
    <col min="3" max="3" width="14.25390625" style="0" customWidth="1"/>
  </cols>
  <sheetData>
    <row r="1" spans="1:13" ht="12.75">
      <c r="A1" s="295" t="s">
        <v>583</v>
      </c>
      <c r="B1" s="295"/>
      <c r="C1" s="295"/>
      <c r="D1" s="295"/>
      <c r="E1" s="295"/>
      <c r="F1" s="295"/>
      <c r="G1" s="295"/>
      <c r="H1" s="295"/>
      <c r="I1" s="295"/>
      <c r="J1" s="295"/>
      <c r="K1" s="295"/>
      <c r="L1" s="295"/>
      <c r="M1" s="295"/>
    </row>
    <row r="2" spans="1:13" ht="12.75">
      <c r="A2" s="381"/>
      <c r="B2" s="381"/>
      <c r="C2" s="381"/>
      <c r="D2" s="378" t="s">
        <v>301</v>
      </c>
      <c r="E2" s="378" t="s">
        <v>1</v>
      </c>
      <c r="F2" s="378" t="s">
        <v>267</v>
      </c>
      <c r="G2" s="378" t="s">
        <v>3</v>
      </c>
      <c r="H2" s="378" t="s">
        <v>16</v>
      </c>
      <c r="I2" s="378" t="s">
        <v>289</v>
      </c>
      <c r="J2" s="378" t="s">
        <v>268</v>
      </c>
      <c r="K2" s="378" t="s">
        <v>269</v>
      </c>
      <c r="L2" s="378" t="s">
        <v>270</v>
      </c>
      <c r="M2" s="378" t="s">
        <v>271</v>
      </c>
    </row>
    <row r="3" spans="1:13" ht="12.75">
      <c r="A3" s="380"/>
      <c r="B3" s="380"/>
      <c r="C3" s="380"/>
      <c r="D3" s="378"/>
      <c r="E3" s="378"/>
      <c r="F3" s="378"/>
      <c r="G3" s="378"/>
      <c r="H3" s="378"/>
      <c r="I3" s="378"/>
      <c r="J3" s="378"/>
      <c r="K3" s="378"/>
      <c r="L3" s="378"/>
      <c r="M3" s="378"/>
    </row>
    <row r="4" spans="1:13" ht="12.75">
      <c r="A4" s="377" t="s">
        <v>302</v>
      </c>
      <c r="B4" s="382"/>
      <c r="C4" s="382"/>
      <c r="D4" s="59">
        <v>51</v>
      </c>
      <c r="E4" s="59">
        <v>36</v>
      </c>
      <c r="F4" s="59">
        <v>41</v>
      </c>
      <c r="G4" s="59">
        <v>32</v>
      </c>
      <c r="H4" s="59">
        <v>22</v>
      </c>
      <c r="I4" s="59">
        <v>17</v>
      </c>
      <c r="J4" s="59">
        <v>33</v>
      </c>
      <c r="K4" s="59">
        <v>25</v>
      </c>
      <c r="L4" s="59">
        <v>35</v>
      </c>
      <c r="M4" s="59">
        <v>19</v>
      </c>
    </row>
    <row r="5" spans="1:13" ht="12.75">
      <c r="A5" s="63"/>
      <c r="B5" s="376" t="s">
        <v>303</v>
      </c>
      <c r="C5" s="376"/>
      <c r="D5" s="59">
        <v>11</v>
      </c>
      <c r="E5" s="59">
        <v>8</v>
      </c>
      <c r="F5" s="59">
        <v>12</v>
      </c>
      <c r="G5" s="59">
        <v>3</v>
      </c>
      <c r="H5" s="59">
        <v>1</v>
      </c>
      <c r="I5" s="59">
        <v>0</v>
      </c>
      <c r="J5" s="59">
        <v>9</v>
      </c>
      <c r="K5" s="59">
        <v>7</v>
      </c>
      <c r="L5" s="59">
        <v>20</v>
      </c>
      <c r="M5" s="59">
        <v>9</v>
      </c>
    </row>
    <row r="6" spans="1:13" ht="12.75">
      <c r="A6" s="382" t="s">
        <v>304</v>
      </c>
      <c r="B6" s="382"/>
      <c r="C6" s="382"/>
      <c r="D6" s="59">
        <v>7</v>
      </c>
      <c r="E6" s="59">
        <v>2</v>
      </c>
      <c r="F6" s="59">
        <v>12</v>
      </c>
      <c r="G6" s="59">
        <v>8</v>
      </c>
      <c r="H6" s="59">
        <v>6</v>
      </c>
      <c r="I6" s="59">
        <v>6</v>
      </c>
      <c r="J6" s="59">
        <v>5</v>
      </c>
      <c r="K6" s="59">
        <v>3</v>
      </c>
      <c r="L6" s="59">
        <v>2</v>
      </c>
      <c r="M6" s="59">
        <v>0</v>
      </c>
    </row>
    <row r="7" spans="1:13" ht="12.75">
      <c r="A7" s="382" t="s">
        <v>305</v>
      </c>
      <c r="B7" s="382"/>
      <c r="C7" s="382"/>
      <c r="D7" s="59">
        <v>6</v>
      </c>
      <c r="E7" s="59">
        <v>8</v>
      </c>
      <c r="F7" s="59">
        <v>7</v>
      </c>
      <c r="G7" s="59">
        <v>5</v>
      </c>
      <c r="H7" s="59">
        <v>8</v>
      </c>
      <c r="I7" s="59">
        <v>3</v>
      </c>
      <c r="J7" s="59">
        <v>7</v>
      </c>
      <c r="K7" s="59">
        <v>11</v>
      </c>
      <c r="L7" s="59">
        <v>2</v>
      </c>
      <c r="M7" s="59">
        <v>3</v>
      </c>
    </row>
  </sheetData>
  <sheetProtection/>
  <mergeCells count="17">
    <mergeCell ref="A1:M1"/>
    <mergeCell ref="K2:K3"/>
    <mergeCell ref="L2:L3"/>
    <mergeCell ref="M2:M3"/>
    <mergeCell ref="A3:C3"/>
    <mergeCell ref="A2:C2"/>
    <mergeCell ref="D2:D3"/>
    <mergeCell ref="E2:E3"/>
    <mergeCell ref="F2:F3"/>
    <mergeCell ref="G2:G3"/>
    <mergeCell ref="J2:J3"/>
    <mergeCell ref="H2:H3"/>
    <mergeCell ref="A4:C4"/>
    <mergeCell ref="B5:C5"/>
    <mergeCell ref="A6:C6"/>
    <mergeCell ref="A7:C7"/>
    <mergeCell ref="I2:I3"/>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9"/>
  <sheetViews>
    <sheetView zoomScalePageLayoutView="0" workbookViewId="0" topLeftCell="A1">
      <selection activeCell="A9" sqref="A9:L9"/>
    </sheetView>
  </sheetViews>
  <sheetFormatPr defaultColWidth="9.00390625" defaultRowHeight="13.5"/>
  <cols>
    <col min="1" max="1" width="4.75390625" style="0" customWidth="1"/>
    <col min="2" max="2" width="32.125" style="0" customWidth="1"/>
  </cols>
  <sheetData>
    <row r="1" spans="1:12" ht="12.75">
      <c r="A1" s="295" t="s">
        <v>566</v>
      </c>
      <c r="B1" s="295"/>
      <c r="C1" s="295"/>
      <c r="D1" s="295"/>
      <c r="E1" s="295"/>
      <c r="F1" s="295"/>
      <c r="G1" s="295"/>
      <c r="H1" s="295"/>
      <c r="I1" s="295"/>
      <c r="J1" s="295"/>
      <c r="K1" s="295"/>
      <c r="L1" s="295"/>
    </row>
    <row r="2" spans="1:12" ht="12.75">
      <c r="A2" s="387"/>
      <c r="B2" s="388"/>
      <c r="C2" s="384" t="s">
        <v>0</v>
      </c>
      <c r="D2" s="384" t="s">
        <v>1</v>
      </c>
      <c r="E2" s="384" t="s">
        <v>306</v>
      </c>
      <c r="F2" s="384" t="s">
        <v>307</v>
      </c>
      <c r="G2" s="384" t="s">
        <v>308</v>
      </c>
      <c r="H2" s="384" t="s">
        <v>309</v>
      </c>
      <c r="I2" s="384" t="s">
        <v>310</v>
      </c>
      <c r="J2" s="384" t="s">
        <v>269</v>
      </c>
      <c r="K2" s="384" t="s">
        <v>270</v>
      </c>
      <c r="L2" s="384" t="s">
        <v>311</v>
      </c>
    </row>
    <row r="3" spans="1:12" ht="12.75">
      <c r="A3" s="389"/>
      <c r="B3" s="390"/>
      <c r="C3" s="356"/>
      <c r="D3" s="356"/>
      <c r="E3" s="356"/>
      <c r="F3" s="356"/>
      <c r="G3" s="356"/>
      <c r="H3" s="356"/>
      <c r="I3" s="391"/>
      <c r="J3" s="391"/>
      <c r="K3" s="356"/>
      <c r="L3" s="356"/>
    </row>
    <row r="4" spans="1:12" ht="15.75">
      <c r="A4" s="385" t="s">
        <v>312</v>
      </c>
      <c r="B4" s="386"/>
      <c r="C4" s="64">
        <v>243</v>
      </c>
      <c r="D4" s="64">
        <v>204</v>
      </c>
      <c r="E4" s="64">
        <v>231</v>
      </c>
      <c r="F4" s="64">
        <v>166</v>
      </c>
      <c r="G4" s="64">
        <v>148</v>
      </c>
      <c r="H4" s="64">
        <v>98</v>
      </c>
      <c r="I4" s="64">
        <v>123</v>
      </c>
      <c r="J4" s="65">
        <v>95</v>
      </c>
      <c r="K4" s="65">
        <v>74</v>
      </c>
      <c r="L4" s="65">
        <v>104</v>
      </c>
    </row>
    <row r="5" spans="1:12" ht="15.75">
      <c r="A5" s="66"/>
      <c r="B5" s="67" t="s">
        <v>313</v>
      </c>
      <c r="C5" s="68">
        <v>216</v>
      </c>
      <c r="D5" s="68">
        <v>187</v>
      </c>
      <c r="E5" s="68">
        <v>223</v>
      </c>
      <c r="F5" s="68">
        <v>158</v>
      </c>
      <c r="G5" s="68">
        <v>129</v>
      </c>
      <c r="H5" s="68">
        <v>96</v>
      </c>
      <c r="I5" s="68">
        <v>112</v>
      </c>
      <c r="J5" s="69">
        <v>89</v>
      </c>
      <c r="K5" s="69">
        <v>69</v>
      </c>
      <c r="L5" s="69">
        <v>98</v>
      </c>
    </row>
    <row r="6" spans="1:12" ht="15.75">
      <c r="A6" s="70"/>
      <c r="B6" s="71"/>
      <c r="C6" s="72">
        <f aca="true" t="shared" si="0" ref="C6:J6">C5/C4</f>
        <v>0.8888888888888888</v>
      </c>
      <c r="D6" s="72">
        <f t="shared" si="0"/>
        <v>0.9166666666666666</v>
      </c>
      <c r="E6" s="72">
        <f t="shared" si="0"/>
        <v>0.9653679653679653</v>
      </c>
      <c r="F6" s="72">
        <f t="shared" si="0"/>
        <v>0.9518072289156626</v>
      </c>
      <c r="G6" s="72">
        <f t="shared" si="0"/>
        <v>0.8716216216216216</v>
      </c>
      <c r="H6" s="72">
        <f t="shared" si="0"/>
        <v>0.9795918367346939</v>
      </c>
      <c r="I6" s="72">
        <f t="shared" si="0"/>
        <v>0.9105691056910569</v>
      </c>
      <c r="J6" s="73">
        <f t="shared" si="0"/>
        <v>0.9368421052631579</v>
      </c>
      <c r="K6" s="73">
        <v>0.932</v>
      </c>
      <c r="L6" s="73">
        <f>L5/L4</f>
        <v>0.9423076923076923</v>
      </c>
    </row>
    <row r="7" spans="1:12" ht="15.75">
      <c r="A7" s="70"/>
      <c r="B7" s="74" t="s">
        <v>314</v>
      </c>
      <c r="C7" s="64">
        <f>C4-C5</f>
        <v>27</v>
      </c>
      <c r="D7" s="64">
        <f>D4-D5</f>
        <v>17</v>
      </c>
      <c r="E7" s="64">
        <f>E4-E5</f>
        <v>8</v>
      </c>
      <c r="F7" s="64">
        <v>8</v>
      </c>
      <c r="G7" s="64">
        <v>19</v>
      </c>
      <c r="H7" s="64">
        <v>2</v>
      </c>
      <c r="I7" s="64">
        <v>11</v>
      </c>
      <c r="J7" s="75">
        <v>6</v>
      </c>
      <c r="K7" s="75">
        <v>5</v>
      </c>
      <c r="L7" s="75">
        <v>6</v>
      </c>
    </row>
    <row r="8" spans="1:12" ht="15.75">
      <c r="A8" s="76"/>
      <c r="B8" s="71"/>
      <c r="C8" s="72">
        <f aca="true" t="shared" si="1" ref="C8:J8">C7/C4</f>
        <v>0.1111111111111111</v>
      </c>
      <c r="D8" s="72">
        <f t="shared" si="1"/>
        <v>0.08333333333333333</v>
      </c>
      <c r="E8" s="72">
        <f t="shared" si="1"/>
        <v>0.03463203463203463</v>
      </c>
      <c r="F8" s="72">
        <f t="shared" si="1"/>
        <v>0.04819277108433735</v>
      </c>
      <c r="G8" s="72">
        <f t="shared" si="1"/>
        <v>0.12837837837837837</v>
      </c>
      <c r="H8" s="72">
        <f t="shared" si="1"/>
        <v>0.02040816326530612</v>
      </c>
      <c r="I8" s="72">
        <f t="shared" si="1"/>
        <v>0.08943089430894309</v>
      </c>
      <c r="J8" s="73">
        <f t="shared" si="1"/>
        <v>0.06315789473684211</v>
      </c>
      <c r="K8" s="73">
        <v>0.068</v>
      </c>
      <c r="L8" s="73">
        <f>L7/L4</f>
        <v>0.057692307692307696</v>
      </c>
    </row>
    <row r="9" spans="1:12" ht="12.75">
      <c r="A9" s="383" t="s">
        <v>584</v>
      </c>
      <c r="B9" s="383"/>
      <c r="C9" s="383"/>
      <c r="D9" s="383"/>
      <c r="E9" s="383"/>
      <c r="F9" s="383"/>
      <c r="G9" s="383"/>
      <c r="H9" s="383"/>
      <c r="I9" s="383"/>
      <c r="J9" s="383"/>
      <c r="K9" s="383"/>
      <c r="L9" s="383"/>
    </row>
  </sheetData>
  <sheetProtection/>
  <mergeCells count="14">
    <mergeCell ref="H2:H3"/>
    <mergeCell ref="I2:I3"/>
    <mergeCell ref="J2:J3"/>
    <mergeCell ref="K2:K3"/>
    <mergeCell ref="A1:L1"/>
    <mergeCell ref="A9:L9"/>
    <mergeCell ref="L2:L3"/>
    <mergeCell ref="A4:B4"/>
    <mergeCell ref="A2:B3"/>
    <mergeCell ref="C2:C3"/>
    <mergeCell ref="D2:D3"/>
    <mergeCell ref="E2:E3"/>
    <mergeCell ref="F2:F3"/>
    <mergeCell ref="G2:G3"/>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5"/>
  <sheetViews>
    <sheetView zoomScalePageLayoutView="0" workbookViewId="0" topLeftCell="A1">
      <selection activeCell="A2" sqref="A2:A3"/>
    </sheetView>
  </sheetViews>
  <sheetFormatPr defaultColWidth="9.00390625" defaultRowHeight="13.5"/>
  <cols>
    <col min="1" max="1" width="33.00390625" style="0" customWidth="1"/>
  </cols>
  <sheetData>
    <row r="1" spans="1:11" ht="13.5" thickBot="1">
      <c r="A1" s="316" t="s">
        <v>567</v>
      </c>
      <c r="B1" s="316"/>
      <c r="C1" s="316"/>
      <c r="D1" s="316"/>
      <c r="E1" s="316"/>
      <c r="F1" s="316"/>
      <c r="G1" s="316"/>
      <c r="H1" s="316"/>
      <c r="I1" s="316"/>
      <c r="J1" s="316"/>
      <c r="K1" s="316"/>
    </row>
    <row r="2" spans="1:11" ht="12.75">
      <c r="A2" s="397"/>
      <c r="B2" s="399" t="s">
        <v>315</v>
      </c>
      <c r="C2" s="401" t="s">
        <v>316</v>
      </c>
      <c r="D2" s="401" t="s">
        <v>317</v>
      </c>
      <c r="E2" s="401" t="s">
        <v>318</v>
      </c>
      <c r="F2" s="401" t="s">
        <v>319</v>
      </c>
      <c r="G2" s="401" t="s">
        <v>320</v>
      </c>
      <c r="H2" s="401" t="s">
        <v>321</v>
      </c>
      <c r="I2" s="392" t="s">
        <v>322</v>
      </c>
      <c r="J2" s="392" t="s">
        <v>323</v>
      </c>
      <c r="K2" s="395" t="s">
        <v>324</v>
      </c>
    </row>
    <row r="3" spans="1:11" ht="13.5" thickBot="1">
      <c r="A3" s="398"/>
      <c r="B3" s="400"/>
      <c r="C3" s="402"/>
      <c r="D3" s="402"/>
      <c r="E3" s="402"/>
      <c r="F3" s="402"/>
      <c r="G3" s="402"/>
      <c r="H3" s="402"/>
      <c r="I3" s="393"/>
      <c r="J3" s="394"/>
      <c r="K3" s="396"/>
    </row>
    <row r="4" spans="1:11" ht="13.5" thickBot="1">
      <c r="A4" s="77" t="s">
        <v>325</v>
      </c>
      <c r="B4" s="78">
        <v>26</v>
      </c>
      <c r="C4" s="79">
        <v>16</v>
      </c>
      <c r="D4" s="79">
        <v>16</v>
      </c>
      <c r="E4" s="79">
        <v>12</v>
      </c>
      <c r="F4" s="79">
        <v>17</v>
      </c>
      <c r="G4" s="79">
        <v>18</v>
      </c>
      <c r="H4" s="79">
        <v>6</v>
      </c>
      <c r="I4" s="79">
        <v>3</v>
      </c>
      <c r="J4" s="79">
        <v>6</v>
      </c>
      <c r="K4" s="282">
        <v>6</v>
      </c>
    </row>
    <row r="5" spans="1:11" ht="13.5" thickBot="1">
      <c r="A5" s="80" t="s">
        <v>326</v>
      </c>
      <c r="B5" s="81">
        <v>0</v>
      </c>
      <c r="C5" s="82">
        <v>1</v>
      </c>
      <c r="D5" s="82">
        <v>0</v>
      </c>
      <c r="E5" s="82">
        <v>0</v>
      </c>
      <c r="F5" s="82">
        <v>2</v>
      </c>
      <c r="G5" s="82">
        <v>3</v>
      </c>
      <c r="H5" s="82">
        <v>1</v>
      </c>
      <c r="I5" s="82">
        <v>0</v>
      </c>
      <c r="J5" s="82">
        <v>0</v>
      </c>
      <c r="K5" s="283">
        <v>0</v>
      </c>
    </row>
  </sheetData>
  <sheetProtection/>
  <mergeCells count="12">
    <mergeCell ref="G2:G3"/>
    <mergeCell ref="H2:H3"/>
    <mergeCell ref="I2:I3"/>
    <mergeCell ref="J2:J3"/>
    <mergeCell ref="K2:K3"/>
    <mergeCell ref="A1:K1"/>
    <mergeCell ref="A2:A3"/>
    <mergeCell ref="B2:B3"/>
    <mergeCell ref="C2:C3"/>
    <mergeCell ref="D2:D3"/>
    <mergeCell ref="E2:E3"/>
    <mergeCell ref="F2:F3"/>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K7"/>
  <sheetViews>
    <sheetView zoomScalePageLayoutView="0" workbookViewId="0" topLeftCell="A1">
      <selection activeCell="C5" sqref="C5"/>
    </sheetView>
  </sheetViews>
  <sheetFormatPr defaultColWidth="9.00390625" defaultRowHeight="13.5"/>
  <cols>
    <col min="1" max="1" width="29.125" style="0" bestFit="1" customWidth="1"/>
  </cols>
  <sheetData>
    <row r="1" spans="1:11" ht="13.5" thickBot="1">
      <c r="A1" s="316" t="s">
        <v>568</v>
      </c>
      <c r="B1" s="316"/>
      <c r="C1" s="316"/>
      <c r="D1" s="316"/>
      <c r="E1" s="316"/>
      <c r="F1" s="316"/>
      <c r="G1" s="316"/>
      <c r="H1" s="316"/>
      <c r="I1" s="316"/>
      <c r="J1" s="316"/>
      <c r="K1" s="316"/>
    </row>
    <row r="2" spans="1:11" ht="12.75">
      <c r="A2" s="397"/>
      <c r="B2" s="399" t="s">
        <v>327</v>
      </c>
      <c r="C2" s="401" t="s">
        <v>328</v>
      </c>
      <c r="D2" s="401" t="s">
        <v>329</v>
      </c>
      <c r="E2" s="401" t="s">
        <v>330</v>
      </c>
      <c r="F2" s="401" t="s">
        <v>331</v>
      </c>
      <c r="G2" s="401" t="s">
        <v>332</v>
      </c>
      <c r="H2" s="401" t="s">
        <v>333</v>
      </c>
      <c r="I2" s="392" t="s">
        <v>334</v>
      </c>
      <c r="J2" s="392" t="s">
        <v>335</v>
      </c>
      <c r="K2" s="395" t="s">
        <v>336</v>
      </c>
    </row>
    <row r="3" spans="1:11" ht="13.5" thickBot="1">
      <c r="A3" s="398"/>
      <c r="B3" s="400"/>
      <c r="C3" s="402"/>
      <c r="D3" s="402"/>
      <c r="E3" s="402"/>
      <c r="F3" s="402"/>
      <c r="G3" s="402"/>
      <c r="H3" s="402"/>
      <c r="I3" s="393"/>
      <c r="J3" s="394"/>
      <c r="K3" s="396"/>
    </row>
    <row r="4" spans="1:11" ht="12.75">
      <c r="A4" s="83" t="s">
        <v>337</v>
      </c>
      <c r="B4" s="84">
        <v>0</v>
      </c>
      <c r="C4" s="85">
        <v>0</v>
      </c>
      <c r="D4" s="85">
        <v>0</v>
      </c>
      <c r="E4" s="85">
        <v>1</v>
      </c>
      <c r="F4" s="85">
        <v>0</v>
      </c>
      <c r="G4" s="85">
        <v>0</v>
      </c>
      <c r="H4" s="85">
        <v>0</v>
      </c>
      <c r="I4" s="85">
        <v>0</v>
      </c>
      <c r="J4" s="86">
        <v>0</v>
      </c>
      <c r="K4" s="284">
        <v>1</v>
      </c>
    </row>
    <row r="5" spans="1:11" ht="12.75">
      <c r="A5" s="83" t="s">
        <v>338</v>
      </c>
      <c r="B5" s="84">
        <v>21</v>
      </c>
      <c r="C5" s="85">
        <v>18</v>
      </c>
      <c r="D5" s="85">
        <v>35</v>
      </c>
      <c r="E5" s="85">
        <v>41</v>
      </c>
      <c r="F5" s="85">
        <v>49</v>
      </c>
      <c r="G5" s="85">
        <v>46</v>
      </c>
      <c r="H5" s="85">
        <v>43</v>
      </c>
      <c r="I5" s="85">
        <v>27</v>
      </c>
      <c r="J5" s="86">
        <v>35</v>
      </c>
      <c r="K5" s="284">
        <v>26</v>
      </c>
    </row>
    <row r="6" spans="1:11" ht="12.75">
      <c r="A6" s="83" t="s">
        <v>339</v>
      </c>
      <c r="B6" s="84">
        <v>27</v>
      </c>
      <c r="C6" s="85">
        <v>35</v>
      </c>
      <c r="D6" s="85">
        <v>25</v>
      </c>
      <c r="E6" s="85">
        <v>21</v>
      </c>
      <c r="F6" s="85">
        <v>41</v>
      </c>
      <c r="G6" s="85">
        <v>44</v>
      </c>
      <c r="H6" s="85">
        <v>38</v>
      </c>
      <c r="I6" s="85">
        <v>28</v>
      </c>
      <c r="J6" s="86">
        <v>40</v>
      </c>
      <c r="K6" s="284">
        <v>28</v>
      </c>
    </row>
    <row r="7" spans="1:11" ht="13.5" thickBot="1">
      <c r="A7" s="87" t="s">
        <v>340</v>
      </c>
      <c r="B7" s="88">
        <v>0</v>
      </c>
      <c r="C7" s="89">
        <v>3</v>
      </c>
      <c r="D7" s="89">
        <v>7</v>
      </c>
      <c r="E7" s="89">
        <v>21</v>
      </c>
      <c r="F7" s="89">
        <v>23</v>
      </c>
      <c r="G7" s="89">
        <v>36</v>
      </c>
      <c r="H7" s="89">
        <v>30</v>
      </c>
      <c r="I7" s="89">
        <v>39</v>
      </c>
      <c r="J7" s="90">
        <v>54</v>
      </c>
      <c r="K7" s="285">
        <v>45</v>
      </c>
    </row>
  </sheetData>
  <sheetProtection/>
  <mergeCells count="12">
    <mergeCell ref="G2:G3"/>
    <mergeCell ref="H2:H3"/>
    <mergeCell ref="I2:I3"/>
    <mergeCell ref="J2:J3"/>
    <mergeCell ref="K2:K3"/>
    <mergeCell ref="A1:K1"/>
    <mergeCell ref="A2:A3"/>
    <mergeCell ref="B2:B3"/>
    <mergeCell ref="C2:C3"/>
    <mergeCell ref="D2:D3"/>
    <mergeCell ref="E2:E3"/>
    <mergeCell ref="F2:F3"/>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F14"/>
  <sheetViews>
    <sheetView zoomScalePageLayoutView="0" workbookViewId="0" topLeftCell="A1">
      <selection activeCell="E9" sqref="E9"/>
    </sheetView>
  </sheetViews>
  <sheetFormatPr defaultColWidth="9.00390625" defaultRowHeight="13.5"/>
  <cols>
    <col min="1" max="1" width="15.00390625" style="0" customWidth="1"/>
    <col min="2" max="6" width="10.625" style="0" customWidth="1"/>
  </cols>
  <sheetData>
    <row r="1" spans="1:6" ht="53.25" customHeight="1">
      <c r="A1" s="291" t="s">
        <v>580</v>
      </c>
      <c r="B1" s="403" t="s">
        <v>581</v>
      </c>
      <c r="C1" s="403"/>
      <c r="D1" s="403"/>
      <c r="E1" s="403"/>
      <c r="F1" s="403"/>
    </row>
    <row r="2" spans="1:6" ht="26.25">
      <c r="A2" s="91" t="s">
        <v>341</v>
      </c>
      <c r="B2" s="92" t="s">
        <v>342</v>
      </c>
      <c r="C2" s="92" t="s">
        <v>343</v>
      </c>
      <c r="D2" s="92" t="s">
        <v>344</v>
      </c>
      <c r="E2" s="93" t="s">
        <v>345</v>
      </c>
      <c r="F2" s="94" t="s">
        <v>290</v>
      </c>
    </row>
    <row r="3" spans="1:6" ht="12.75">
      <c r="A3" s="95" t="s">
        <v>346</v>
      </c>
      <c r="B3" s="96"/>
      <c r="C3" s="96">
        <v>1</v>
      </c>
      <c r="D3" s="96"/>
      <c r="E3" s="97"/>
      <c r="F3" s="98">
        <f>SUM(B3:E3)</f>
        <v>1</v>
      </c>
    </row>
    <row r="4" spans="1:6" ht="12.75">
      <c r="A4" s="99" t="s">
        <v>347</v>
      </c>
      <c r="B4" s="100">
        <v>1</v>
      </c>
      <c r="C4" s="100">
        <v>4</v>
      </c>
      <c r="D4" s="100">
        <v>7</v>
      </c>
      <c r="E4" s="101">
        <v>3</v>
      </c>
      <c r="F4" s="98">
        <f aca="true" t="shared" si="0" ref="F4:F13">SUM(B4:E4)</f>
        <v>15</v>
      </c>
    </row>
    <row r="5" spans="1:6" ht="12.75">
      <c r="A5" s="95" t="s">
        <v>348</v>
      </c>
      <c r="B5" s="102"/>
      <c r="C5" s="85"/>
      <c r="D5" s="85">
        <v>3</v>
      </c>
      <c r="E5" s="86">
        <v>7</v>
      </c>
      <c r="F5" s="98">
        <f t="shared" si="0"/>
        <v>10</v>
      </c>
    </row>
    <row r="6" spans="1:6" ht="12.75">
      <c r="A6" s="95" t="s">
        <v>349</v>
      </c>
      <c r="B6" s="85"/>
      <c r="C6" s="85">
        <v>7</v>
      </c>
      <c r="D6" s="85">
        <v>2</v>
      </c>
      <c r="E6" s="86" t="s">
        <v>350</v>
      </c>
      <c r="F6" s="98">
        <f t="shared" si="0"/>
        <v>9</v>
      </c>
    </row>
    <row r="7" spans="1:6" ht="12.75">
      <c r="A7" s="95" t="s">
        <v>351</v>
      </c>
      <c r="B7" s="102"/>
      <c r="C7" s="85">
        <v>1</v>
      </c>
      <c r="D7" s="85">
        <v>8</v>
      </c>
      <c r="E7" s="86">
        <v>9</v>
      </c>
      <c r="F7" s="98">
        <f t="shared" si="0"/>
        <v>18</v>
      </c>
    </row>
    <row r="8" spans="1:6" ht="12.75">
      <c r="A8" s="95" t="s">
        <v>352</v>
      </c>
      <c r="B8" s="85"/>
      <c r="C8" s="85">
        <v>2</v>
      </c>
      <c r="D8" s="85">
        <v>5</v>
      </c>
      <c r="E8" s="86">
        <v>14</v>
      </c>
      <c r="F8" s="98">
        <f t="shared" si="0"/>
        <v>21</v>
      </c>
    </row>
    <row r="9" spans="1:6" ht="12.75">
      <c r="A9" s="95" t="s">
        <v>353</v>
      </c>
      <c r="B9" s="85"/>
      <c r="C9" s="85">
        <v>1</v>
      </c>
      <c r="D9" s="85" t="s">
        <v>350</v>
      </c>
      <c r="E9" s="86">
        <v>1</v>
      </c>
      <c r="F9" s="98">
        <f t="shared" si="0"/>
        <v>2</v>
      </c>
    </row>
    <row r="10" spans="1:6" ht="12.75">
      <c r="A10" s="95" t="s">
        <v>354</v>
      </c>
      <c r="B10" s="85"/>
      <c r="C10" s="85">
        <v>1</v>
      </c>
      <c r="D10" s="85" t="s">
        <v>350</v>
      </c>
      <c r="E10" s="86">
        <v>1</v>
      </c>
      <c r="F10" s="98">
        <f t="shared" si="0"/>
        <v>2</v>
      </c>
    </row>
    <row r="11" spans="1:6" ht="12.75">
      <c r="A11" s="95" t="s">
        <v>355</v>
      </c>
      <c r="B11" s="85"/>
      <c r="C11" s="85">
        <v>6</v>
      </c>
      <c r="D11" s="85">
        <v>1</v>
      </c>
      <c r="E11" s="86">
        <v>4</v>
      </c>
      <c r="F11" s="98">
        <f t="shared" si="0"/>
        <v>11</v>
      </c>
    </row>
    <row r="12" spans="1:6" ht="12.75">
      <c r="A12" s="95" t="s">
        <v>356</v>
      </c>
      <c r="B12" s="85"/>
      <c r="C12" s="85">
        <v>3</v>
      </c>
      <c r="D12" s="85">
        <v>2</v>
      </c>
      <c r="E12" s="86">
        <v>2</v>
      </c>
      <c r="F12" s="98">
        <f t="shared" si="0"/>
        <v>7</v>
      </c>
    </row>
    <row r="13" spans="1:6" ht="13.5" thickBot="1">
      <c r="A13" s="95" t="s">
        <v>357</v>
      </c>
      <c r="B13" s="85"/>
      <c r="C13" s="85" t="s">
        <v>350</v>
      </c>
      <c r="D13" s="85" t="s">
        <v>350</v>
      </c>
      <c r="E13" s="86">
        <v>4</v>
      </c>
      <c r="F13" s="98">
        <f t="shared" si="0"/>
        <v>4</v>
      </c>
    </row>
    <row r="14" spans="1:6" ht="13.5" thickTop="1">
      <c r="A14" s="103" t="s">
        <v>290</v>
      </c>
      <c r="B14" s="104">
        <f>SUM(B3:B13)</f>
        <v>1</v>
      </c>
      <c r="C14" s="104">
        <f>SUM(C3:C13)</f>
        <v>26</v>
      </c>
      <c r="D14" s="104">
        <f>SUM(D3:D13)</f>
        <v>28</v>
      </c>
      <c r="E14" s="105">
        <f>SUM(E3:E13)</f>
        <v>45</v>
      </c>
      <c r="F14" s="106">
        <f>SUM(F3:F13)</f>
        <v>100</v>
      </c>
    </row>
  </sheetData>
  <sheetProtection/>
  <mergeCells count="1">
    <mergeCell ref="B1:F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18"/>
  <sheetViews>
    <sheetView zoomScalePageLayoutView="0" workbookViewId="0" topLeftCell="A1">
      <selection activeCell="A2" sqref="A2:C3"/>
    </sheetView>
  </sheetViews>
  <sheetFormatPr defaultColWidth="9.00390625" defaultRowHeight="13.5"/>
  <cols>
    <col min="1" max="1" width="3.875" style="0" customWidth="1"/>
    <col min="2" max="2" width="3.50390625" style="0" customWidth="1"/>
    <col min="3" max="3" width="31.125" style="0" customWidth="1"/>
  </cols>
  <sheetData>
    <row r="1" spans="1:13" ht="12.75">
      <c r="A1" s="295" t="s">
        <v>569</v>
      </c>
      <c r="B1" s="295"/>
      <c r="C1" s="295"/>
      <c r="D1" s="295"/>
      <c r="E1" s="295"/>
      <c r="F1" s="295"/>
      <c r="G1" s="295"/>
      <c r="H1" s="295"/>
      <c r="I1" s="295"/>
      <c r="J1" s="295"/>
      <c r="K1" s="295"/>
      <c r="L1" s="295"/>
      <c r="M1" s="295"/>
    </row>
    <row r="2" spans="1:13" ht="12.75">
      <c r="A2" s="412"/>
      <c r="B2" s="413"/>
      <c r="C2" s="414"/>
      <c r="D2" s="404" t="s">
        <v>0</v>
      </c>
      <c r="E2" s="404" t="s">
        <v>1</v>
      </c>
      <c r="F2" s="404" t="s">
        <v>358</v>
      </c>
      <c r="G2" s="404" t="s">
        <v>3</v>
      </c>
      <c r="H2" s="404" t="s">
        <v>359</v>
      </c>
      <c r="I2" s="404" t="s">
        <v>360</v>
      </c>
      <c r="J2" s="404" t="s">
        <v>361</v>
      </c>
      <c r="K2" s="404" t="s">
        <v>362</v>
      </c>
      <c r="L2" s="404" t="s">
        <v>363</v>
      </c>
      <c r="M2" s="404" t="s">
        <v>364</v>
      </c>
    </row>
    <row r="3" spans="1:13" ht="12.75">
      <c r="A3" s="415"/>
      <c r="B3" s="416"/>
      <c r="C3" s="417"/>
      <c r="D3" s="405"/>
      <c r="E3" s="405"/>
      <c r="F3" s="405"/>
      <c r="G3" s="405"/>
      <c r="H3" s="405"/>
      <c r="I3" s="422"/>
      <c r="J3" s="422"/>
      <c r="K3" s="405"/>
      <c r="L3" s="405"/>
      <c r="M3" s="405"/>
    </row>
    <row r="4" spans="1:13" ht="12.75">
      <c r="A4" s="406" t="s">
        <v>365</v>
      </c>
      <c r="B4" s="407"/>
      <c r="C4" s="408"/>
      <c r="D4" s="107">
        <v>29626</v>
      </c>
      <c r="E4" s="107">
        <v>28417</v>
      </c>
      <c r="F4" s="107">
        <v>27169</v>
      </c>
      <c r="G4" s="107">
        <v>26064</v>
      </c>
      <c r="H4" s="107">
        <v>26503</v>
      </c>
      <c r="I4" s="107">
        <v>25686</v>
      </c>
      <c r="J4" s="107">
        <v>26269</v>
      </c>
      <c r="K4" s="108">
        <v>24139</v>
      </c>
      <c r="L4" s="108">
        <v>22861</v>
      </c>
      <c r="M4" s="107">
        <v>22495</v>
      </c>
    </row>
    <row r="5" spans="1:13" ht="12.75">
      <c r="A5" s="409"/>
      <c r="B5" s="410"/>
      <c r="C5" s="411"/>
      <c r="D5" s="109">
        <v>-8725</v>
      </c>
      <c r="E5" s="109">
        <v>-8471</v>
      </c>
      <c r="F5" s="109">
        <v>-7766</v>
      </c>
      <c r="G5" s="109">
        <v>-7197</v>
      </c>
      <c r="H5" s="109">
        <v>-6776</v>
      </c>
      <c r="I5" s="109">
        <v>-6216</v>
      </c>
      <c r="J5" s="109">
        <v>-5982</v>
      </c>
      <c r="K5" s="109">
        <v>-5510</v>
      </c>
      <c r="L5" s="109">
        <v>-5333</v>
      </c>
      <c r="M5" s="109">
        <v>-4734</v>
      </c>
    </row>
    <row r="6" spans="1:13" ht="12.75">
      <c r="A6" s="110"/>
      <c r="B6" s="425" t="s">
        <v>366</v>
      </c>
      <c r="C6" s="426"/>
      <c r="D6" s="111">
        <v>10467</v>
      </c>
      <c r="E6" s="111">
        <v>9412</v>
      </c>
      <c r="F6" s="111">
        <v>9275</v>
      </c>
      <c r="G6" s="111">
        <v>8517</v>
      </c>
      <c r="H6" s="111">
        <v>8921</v>
      </c>
      <c r="I6" s="111">
        <v>8742</v>
      </c>
      <c r="J6" s="112">
        <f>J10+J12+J14+J16</f>
        <v>8680</v>
      </c>
      <c r="K6" s="112">
        <v>8209</v>
      </c>
      <c r="L6" s="112">
        <v>7478</v>
      </c>
      <c r="M6" s="112">
        <f>SUM(M10,M12,M14,M16)</f>
        <v>7479</v>
      </c>
    </row>
    <row r="7" spans="1:13" ht="12.75">
      <c r="A7" s="110"/>
      <c r="B7" s="425"/>
      <c r="C7" s="426"/>
      <c r="D7" s="113">
        <v>-3083</v>
      </c>
      <c r="E7" s="113">
        <v>-2749</v>
      </c>
      <c r="F7" s="113">
        <v>-2565</v>
      </c>
      <c r="G7" s="113">
        <v>-2344</v>
      </c>
      <c r="H7" s="113">
        <v>-2270</v>
      </c>
      <c r="I7" s="113">
        <v>-2222</v>
      </c>
      <c r="J7" s="114">
        <f>J11+J13+J15+J17</f>
        <v>-2010</v>
      </c>
      <c r="K7" s="114">
        <v>-1796</v>
      </c>
      <c r="L7" s="114">
        <v>-1651</v>
      </c>
      <c r="M7" s="114">
        <f>SUM(M11,M13,M15,M17)</f>
        <v>-1457</v>
      </c>
    </row>
    <row r="8" spans="1:13" ht="12.75">
      <c r="A8" s="110"/>
      <c r="B8" s="110"/>
      <c r="C8" s="427" t="s">
        <v>367</v>
      </c>
      <c r="D8" s="115">
        <v>35.330452980490115</v>
      </c>
      <c r="E8" s="115">
        <v>33.1210191082803</v>
      </c>
      <c r="F8" s="115">
        <v>34.13817218153042</v>
      </c>
      <c r="G8" s="115">
        <v>32.67725598526703</v>
      </c>
      <c r="H8" s="115">
        <v>33.7</v>
      </c>
      <c r="I8" s="115">
        <v>34</v>
      </c>
      <c r="J8" s="116">
        <f>J6*100/J4</f>
        <v>33.04275000951692</v>
      </c>
      <c r="K8" s="116">
        <v>34</v>
      </c>
      <c r="L8" s="116">
        <v>32.734</v>
      </c>
      <c r="M8" s="116">
        <f>M6/M4*100</f>
        <v>33.247388308513</v>
      </c>
    </row>
    <row r="9" spans="1:13" ht="12.75">
      <c r="A9" s="110"/>
      <c r="B9" s="110"/>
      <c r="C9" s="428"/>
      <c r="D9" s="117">
        <v>-35.335243553008596</v>
      </c>
      <c r="E9" s="117">
        <v>-32.45189469956322</v>
      </c>
      <c r="F9" s="117">
        <v>-33.02858614473345</v>
      </c>
      <c r="G9" s="117">
        <v>-32.569126024732526</v>
      </c>
      <c r="H9" s="117">
        <v>-33.5</v>
      </c>
      <c r="I9" s="117">
        <v>-35.7</v>
      </c>
      <c r="J9" s="118">
        <f>-J7*100/J5</f>
        <v>-33.600802407221664</v>
      </c>
      <c r="K9" s="118">
        <f>-K7*100/K5</f>
        <v>-32.595281306715066</v>
      </c>
      <c r="L9" s="118">
        <f>-L7*100/L5</f>
        <v>-30.95818488655541</v>
      </c>
      <c r="M9" s="118">
        <f>-M7*100/M5</f>
        <v>-30.77735530207013</v>
      </c>
    </row>
    <row r="10" spans="1:13" ht="12.75">
      <c r="A10" s="110"/>
      <c r="B10" s="110"/>
      <c r="C10" s="423" t="s">
        <v>368</v>
      </c>
      <c r="D10" s="107">
        <v>6810</v>
      </c>
      <c r="E10" s="107">
        <v>6043</v>
      </c>
      <c r="F10" s="107">
        <v>6319</v>
      </c>
      <c r="G10" s="107">
        <v>5735</v>
      </c>
      <c r="H10" s="107">
        <v>6153</v>
      </c>
      <c r="I10" s="107">
        <v>6283</v>
      </c>
      <c r="J10" s="119">
        <v>6513</v>
      </c>
      <c r="K10" s="119">
        <v>6285</v>
      </c>
      <c r="L10" s="119">
        <v>6045</v>
      </c>
      <c r="M10" s="119">
        <v>5966</v>
      </c>
    </row>
    <row r="11" spans="1:13" ht="12.75">
      <c r="A11" s="110"/>
      <c r="B11" s="110"/>
      <c r="C11" s="424"/>
      <c r="D11" s="109">
        <v>-1688</v>
      </c>
      <c r="E11" s="109">
        <v>-1445</v>
      </c>
      <c r="F11" s="109">
        <v>-1403</v>
      </c>
      <c r="G11" s="109">
        <v>-1181</v>
      </c>
      <c r="H11" s="109">
        <v>-1286</v>
      </c>
      <c r="I11" s="109">
        <v>-1313</v>
      </c>
      <c r="J11" s="120">
        <v>-1207</v>
      </c>
      <c r="K11" s="120">
        <v>-1150</v>
      </c>
      <c r="L11" s="120">
        <v>-1109</v>
      </c>
      <c r="M11" s="120">
        <v>-979</v>
      </c>
    </row>
    <row r="12" spans="1:13" ht="12.75">
      <c r="A12" s="110"/>
      <c r="B12" s="121"/>
      <c r="C12" s="418" t="s">
        <v>114</v>
      </c>
      <c r="D12" s="107">
        <v>2619</v>
      </c>
      <c r="E12" s="107">
        <v>2523</v>
      </c>
      <c r="F12" s="107">
        <v>2175</v>
      </c>
      <c r="G12" s="107">
        <v>2013</v>
      </c>
      <c r="H12" s="107">
        <v>1800</v>
      </c>
      <c r="I12" s="107">
        <v>1684</v>
      </c>
      <c r="J12" s="119">
        <v>1559</v>
      </c>
      <c r="K12" s="119">
        <v>1334</v>
      </c>
      <c r="L12" s="119">
        <v>1084</v>
      </c>
      <c r="M12" s="119">
        <v>1084</v>
      </c>
    </row>
    <row r="13" spans="1:13" ht="12.75">
      <c r="A13" s="110"/>
      <c r="B13" s="121"/>
      <c r="C13" s="419"/>
      <c r="D13" s="109">
        <v>-1232</v>
      </c>
      <c r="E13" s="109">
        <v>-1197</v>
      </c>
      <c r="F13" s="109">
        <v>-1005</v>
      </c>
      <c r="G13" s="109">
        <v>-1006</v>
      </c>
      <c r="H13" s="109">
        <v>-799</v>
      </c>
      <c r="I13" s="109">
        <v>-802</v>
      </c>
      <c r="J13" s="120">
        <v>-741</v>
      </c>
      <c r="K13" s="120">
        <v>-572</v>
      </c>
      <c r="L13" s="120">
        <v>-462</v>
      </c>
      <c r="M13" s="120">
        <v>-432</v>
      </c>
    </row>
    <row r="14" spans="1:13" ht="12.75">
      <c r="A14" s="110"/>
      <c r="B14" s="121"/>
      <c r="C14" s="418" t="s">
        <v>120</v>
      </c>
      <c r="D14" s="107">
        <v>845</v>
      </c>
      <c r="E14" s="107">
        <v>685</v>
      </c>
      <c r="F14" s="107">
        <v>648</v>
      </c>
      <c r="G14" s="107">
        <v>639</v>
      </c>
      <c r="H14" s="107">
        <v>789</v>
      </c>
      <c r="I14" s="107">
        <v>652</v>
      </c>
      <c r="J14" s="119">
        <v>405</v>
      </c>
      <c r="K14" s="119">
        <v>511</v>
      </c>
      <c r="L14" s="119">
        <v>294</v>
      </c>
      <c r="M14" s="119">
        <v>366</v>
      </c>
    </row>
    <row r="15" spans="1:13" ht="12.75">
      <c r="A15" s="110"/>
      <c r="B15" s="121"/>
      <c r="C15" s="419"/>
      <c r="D15" s="109">
        <v>-97</v>
      </c>
      <c r="E15" s="109">
        <v>-66</v>
      </c>
      <c r="F15" s="109">
        <v>-107</v>
      </c>
      <c r="G15" s="109">
        <v>-107</v>
      </c>
      <c r="H15" s="109">
        <v>-133</v>
      </c>
      <c r="I15" s="109">
        <v>-81</v>
      </c>
      <c r="J15" s="120">
        <v>-26</v>
      </c>
      <c r="K15" s="120">
        <v>-49</v>
      </c>
      <c r="L15" s="120">
        <v>-56</v>
      </c>
      <c r="M15" s="120">
        <v>-34</v>
      </c>
    </row>
    <row r="16" spans="1:13" ht="12.75">
      <c r="A16" s="122"/>
      <c r="B16" s="123"/>
      <c r="C16" s="420" t="s">
        <v>369</v>
      </c>
      <c r="D16" s="107">
        <v>193</v>
      </c>
      <c r="E16" s="107">
        <v>161</v>
      </c>
      <c r="F16" s="107">
        <v>133</v>
      </c>
      <c r="G16" s="107">
        <v>130</v>
      </c>
      <c r="H16" s="107">
        <v>179</v>
      </c>
      <c r="I16" s="107">
        <v>123</v>
      </c>
      <c r="J16" s="119">
        <v>203</v>
      </c>
      <c r="K16" s="119">
        <v>79</v>
      </c>
      <c r="L16" s="119">
        <v>55</v>
      </c>
      <c r="M16" s="119">
        <v>63</v>
      </c>
    </row>
    <row r="17" spans="1:13" ht="12.75">
      <c r="A17" s="124"/>
      <c r="B17" s="125"/>
      <c r="C17" s="421"/>
      <c r="D17" s="109">
        <v>-66</v>
      </c>
      <c r="E17" s="109">
        <v>-41</v>
      </c>
      <c r="F17" s="109">
        <v>-50</v>
      </c>
      <c r="G17" s="109">
        <v>-50</v>
      </c>
      <c r="H17" s="109">
        <v>-52</v>
      </c>
      <c r="I17" s="109">
        <v>-26</v>
      </c>
      <c r="J17" s="120">
        <v>-36</v>
      </c>
      <c r="K17" s="120">
        <v>-25</v>
      </c>
      <c r="L17" s="120">
        <v>-24</v>
      </c>
      <c r="M17" s="120">
        <v>-12</v>
      </c>
    </row>
    <row r="18" spans="1:13" ht="12.75">
      <c r="A18" s="383" t="s">
        <v>570</v>
      </c>
      <c r="B18" s="383"/>
      <c r="C18" s="383"/>
      <c r="D18" s="383"/>
      <c r="E18" s="383"/>
      <c r="F18" s="383"/>
      <c r="G18" s="383"/>
      <c r="H18" s="383"/>
      <c r="I18" s="383"/>
      <c r="J18" s="383"/>
      <c r="K18" s="383"/>
      <c r="L18" s="383"/>
      <c r="M18" s="383"/>
    </row>
  </sheetData>
  <sheetProtection/>
  <mergeCells count="20">
    <mergeCell ref="I2:I3"/>
    <mergeCell ref="J2:J3"/>
    <mergeCell ref="K2:K3"/>
    <mergeCell ref="L2:L3"/>
    <mergeCell ref="C10:C11"/>
    <mergeCell ref="C12:C13"/>
    <mergeCell ref="B6:C7"/>
    <mergeCell ref="C8:C9"/>
    <mergeCell ref="E2:E3"/>
    <mergeCell ref="F2:F3"/>
    <mergeCell ref="A1:M1"/>
    <mergeCell ref="A18:M18"/>
    <mergeCell ref="M2:M3"/>
    <mergeCell ref="A4:C5"/>
    <mergeCell ref="A2:C3"/>
    <mergeCell ref="D2:D3"/>
    <mergeCell ref="C14:C15"/>
    <mergeCell ref="C16:C17"/>
    <mergeCell ref="G2:G3"/>
    <mergeCell ref="H2:H3"/>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K14"/>
  <sheetViews>
    <sheetView tabSelected="1" zoomScalePageLayoutView="0" workbookViewId="0" topLeftCell="A1">
      <selection activeCell="G12" sqref="G12"/>
    </sheetView>
  </sheetViews>
  <sheetFormatPr defaultColWidth="9.00390625" defaultRowHeight="13.5"/>
  <cols>
    <col min="1" max="1" width="29.375" style="0" bestFit="1" customWidth="1"/>
  </cols>
  <sheetData>
    <row r="1" spans="1:11" ht="13.5" thickBot="1">
      <c r="A1" s="316" t="s">
        <v>571</v>
      </c>
      <c r="B1" s="316"/>
      <c r="C1" s="316"/>
      <c r="D1" s="316"/>
      <c r="E1" s="316"/>
      <c r="F1" s="316"/>
      <c r="G1" s="316"/>
      <c r="H1" s="316"/>
      <c r="I1" s="316"/>
      <c r="J1" s="316"/>
      <c r="K1" s="316"/>
    </row>
    <row r="2" spans="1:11" ht="12.75">
      <c r="A2" s="434"/>
      <c r="B2" s="436" t="s">
        <v>0</v>
      </c>
      <c r="C2" s="429" t="s">
        <v>1</v>
      </c>
      <c r="D2" s="429" t="s">
        <v>267</v>
      </c>
      <c r="E2" s="429" t="s">
        <v>3</v>
      </c>
      <c r="F2" s="429" t="s">
        <v>16</v>
      </c>
      <c r="G2" s="429" t="s">
        <v>289</v>
      </c>
      <c r="H2" s="429" t="s">
        <v>268</v>
      </c>
      <c r="I2" s="429" t="s">
        <v>269</v>
      </c>
      <c r="J2" s="429" t="s">
        <v>270</v>
      </c>
      <c r="K2" s="432" t="s">
        <v>271</v>
      </c>
    </row>
    <row r="3" spans="1:11" ht="13.5" thickBot="1">
      <c r="A3" s="435"/>
      <c r="B3" s="437"/>
      <c r="C3" s="430"/>
      <c r="D3" s="430"/>
      <c r="E3" s="430"/>
      <c r="F3" s="430"/>
      <c r="G3" s="430"/>
      <c r="H3" s="430"/>
      <c r="I3" s="430"/>
      <c r="J3" s="430"/>
      <c r="K3" s="433"/>
    </row>
    <row r="4" spans="1:11" s="261" customFormat="1" ht="12.75">
      <c r="A4" s="286" t="s">
        <v>370</v>
      </c>
      <c r="B4" s="287">
        <v>10467</v>
      </c>
      <c r="C4" s="288">
        <v>9412</v>
      </c>
      <c r="D4" s="288">
        <v>9275</v>
      </c>
      <c r="E4" s="288">
        <v>8517</v>
      </c>
      <c r="F4" s="288">
        <v>8921</v>
      </c>
      <c r="G4" s="288">
        <v>8742</v>
      </c>
      <c r="H4" s="288">
        <v>8680</v>
      </c>
      <c r="I4" s="288">
        <v>8209</v>
      </c>
      <c r="J4" s="288">
        <v>7478</v>
      </c>
      <c r="K4" s="289">
        <v>7479</v>
      </c>
    </row>
    <row r="5" spans="1:11" s="126" customFormat="1" ht="13.5" thickBot="1">
      <c r="A5" s="136" t="s">
        <v>371</v>
      </c>
      <c r="B5" s="134">
        <v>0.48230577826928395</v>
      </c>
      <c r="C5" s="128">
        <v>0.4995223437002441</v>
      </c>
      <c r="D5" s="128">
        <v>0.49617503878457175</v>
      </c>
      <c r="E5" s="128">
        <v>0.5046513005865971</v>
      </c>
      <c r="F5" s="128">
        <v>0.5219095536184403</v>
      </c>
      <c r="G5" s="128">
        <v>0.512</v>
      </c>
      <c r="H5" s="128">
        <v>0.5357032648275011</v>
      </c>
      <c r="I5" s="128">
        <v>0.533</v>
      </c>
      <c r="J5" s="128">
        <v>0.529</v>
      </c>
      <c r="K5" s="129">
        <v>0.5326543693469126</v>
      </c>
    </row>
    <row r="6" spans="1:11" s="261" customFormat="1" ht="12.75">
      <c r="A6" s="286" t="s">
        <v>368</v>
      </c>
      <c r="B6" s="287">
        <v>6810</v>
      </c>
      <c r="C6" s="288">
        <v>6043</v>
      </c>
      <c r="D6" s="288">
        <v>6319</v>
      </c>
      <c r="E6" s="288">
        <v>5735</v>
      </c>
      <c r="F6" s="288">
        <v>6153</v>
      </c>
      <c r="G6" s="288">
        <v>6283</v>
      </c>
      <c r="H6" s="288">
        <v>6513</v>
      </c>
      <c r="I6" s="288">
        <v>6285</v>
      </c>
      <c r="J6" s="288">
        <v>6045</v>
      </c>
      <c r="K6" s="289">
        <v>5966</v>
      </c>
    </row>
    <row r="7" spans="1:11" s="126" customFormat="1" ht="13.5" thickBot="1">
      <c r="A7" s="136" t="s">
        <v>371</v>
      </c>
      <c r="B7" s="134">
        <v>0.5135359324334515</v>
      </c>
      <c r="C7" s="128">
        <v>0.5255696642894416</v>
      </c>
      <c r="D7" s="128">
        <v>0.5307408029564925</v>
      </c>
      <c r="E7" s="128">
        <v>0.5273078337624126</v>
      </c>
      <c r="F7" s="128">
        <v>0.5326350415512465</v>
      </c>
      <c r="G7" s="128">
        <v>0.528694042409963</v>
      </c>
      <c r="H7" s="128">
        <v>0.5534500339904826</v>
      </c>
      <c r="I7" s="128">
        <v>0.552</v>
      </c>
      <c r="J7" s="128">
        <v>0.561</v>
      </c>
      <c r="K7" s="129">
        <v>0.553227002967359</v>
      </c>
    </row>
    <row r="8" spans="1:11" s="261" customFormat="1" ht="12.75">
      <c r="A8" s="286" t="s">
        <v>114</v>
      </c>
      <c r="B8" s="287">
        <v>2619</v>
      </c>
      <c r="C8" s="288">
        <v>2523</v>
      </c>
      <c r="D8" s="288">
        <v>2175</v>
      </c>
      <c r="E8" s="288">
        <v>2013</v>
      </c>
      <c r="F8" s="288">
        <v>1800</v>
      </c>
      <c r="G8" s="288">
        <v>1684</v>
      </c>
      <c r="H8" s="288">
        <v>1559</v>
      </c>
      <c r="I8" s="288">
        <v>1334</v>
      </c>
      <c r="J8" s="288">
        <v>1084</v>
      </c>
      <c r="K8" s="289">
        <v>1084</v>
      </c>
    </row>
    <row r="9" spans="1:11" s="126" customFormat="1" ht="13.5" thickBot="1">
      <c r="A9" s="136" t="s">
        <v>371</v>
      </c>
      <c r="B9" s="134">
        <v>0.4067401770461252</v>
      </c>
      <c r="C9" s="128">
        <v>0.4365051903114187</v>
      </c>
      <c r="D9" s="128">
        <v>0.4303521962801741</v>
      </c>
      <c r="E9" s="128">
        <v>0.4499329459097005</v>
      </c>
      <c r="F9" s="128">
        <v>0.45443069931835395</v>
      </c>
      <c r="G9" s="128">
        <v>0.448</v>
      </c>
      <c r="H9" s="128">
        <v>0.46901323706377857</v>
      </c>
      <c r="I9" s="128">
        <v>0.437</v>
      </c>
      <c r="J9" s="128">
        <v>0.423</v>
      </c>
      <c r="K9" s="129">
        <v>0.44100895036615134</v>
      </c>
    </row>
    <row r="10" spans="1:11" ht="12.75">
      <c r="A10" s="135" t="s">
        <v>120</v>
      </c>
      <c r="B10" s="133">
        <v>845</v>
      </c>
      <c r="C10" s="131">
        <v>685</v>
      </c>
      <c r="D10" s="131">
        <v>648</v>
      </c>
      <c r="E10" s="131">
        <v>639</v>
      </c>
      <c r="F10" s="131">
        <v>789</v>
      </c>
      <c r="G10" s="131">
        <v>652</v>
      </c>
      <c r="H10" s="131">
        <v>405</v>
      </c>
      <c r="I10" s="131">
        <v>511</v>
      </c>
      <c r="J10" s="131">
        <v>294</v>
      </c>
      <c r="K10" s="132">
        <v>366</v>
      </c>
    </row>
    <row r="11" spans="1:11" s="126" customFormat="1" ht="13.5" thickBot="1">
      <c r="A11" s="136" t="s">
        <v>371</v>
      </c>
      <c r="B11" s="134">
        <v>0.4771315640880858</v>
      </c>
      <c r="C11" s="128">
        <v>0.49673676577229875</v>
      </c>
      <c r="D11" s="128">
        <v>0.4238064094179202</v>
      </c>
      <c r="E11" s="128">
        <v>0.47019867549668876</v>
      </c>
      <c r="F11" s="128">
        <v>0.5734011627906976</v>
      </c>
      <c r="G11" s="128">
        <v>0.497</v>
      </c>
      <c r="H11" s="128">
        <v>0.4485049833887043</v>
      </c>
      <c r="I11" s="128">
        <v>0.583</v>
      </c>
      <c r="J11" s="128">
        <v>0.406</v>
      </c>
      <c r="K11" s="129">
        <v>0.49795918367346936</v>
      </c>
    </row>
    <row r="12" spans="1:11" ht="12.75">
      <c r="A12" s="137" t="s">
        <v>372</v>
      </c>
      <c r="B12" s="36">
        <v>193</v>
      </c>
      <c r="C12" s="34">
        <v>161</v>
      </c>
      <c r="D12" s="34">
        <v>133</v>
      </c>
      <c r="E12" s="34">
        <v>130</v>
      </c>
      <c r="F12" s="34">
        <v>179</v>
      </c>
      <c r="G12" s="34">
        <v>123</v>
      </c>
      <c r="H12" s="34">
        <v>203</v>
      </c>
      <c r="I12" s="34">
        <v>79</v>
      </c>
      <c r="J12" s="34">
        <v>55</v>
      </c>
      <c r="K12" s="130">
        <v>63</v>
      </c>
    </row>
    <row r="13" spans="1:11" s="126" customFormat="1" ht="13.5" thickBot="1">
      <c r="A13" s="136" t="s">
        <v>371</v>
      </c>
      <c r="B13" s="134">
        <v>0.8354978354978355</v>
      </c>
      <c r="C13" s="128">
        <v>0.8702702702702703</v>
      </c>
      <c r="D13" s="128">
        <v>0.6519607843137255</v>
      </c>
      <c r="E13" s="128">
        <v>0.7738095238095238</v>
      </c>
      <c r="F13" s="128">
        <v>0.8774509803921569</v>
      </c>
      <c r="G13" s="128">
        <v>0.969</v>
      </c>
      <c r="H13" s="128">
        <v>0.9759615384615384</v>
      </c>
      <c r="I13" s="128">
        <v>0.94</v>
      </c>
      <c r="J13" s="128">
        <v>0.821</v>
      </c>
      <c r="K13" s="129">
        <v>0.984375</v>
      </c>
    </row>
    <row r="14" spans="1:11" ht="12.75">
      <c r="A14" s="431"/>
      <c r="B14" s="431"/>
      <c r="C14" s="431"/>
      <c r="D14" s="431"/>
      <c r="E14" s="431"/>
      <c r="F14" s="431"/>
      <c r="G14" s="431"/>
      <c r="H14" s="431"/>
      <c r="I14" s="431"/>
      <c r="J14" s="431"/>
      <c r="K14" s="431"/>
    </row>
  </sheetData>
  <sheetProtection/>
  <mergeCells count="13">
    <mergeCell ref="A2:A3"/>
    <mergeCell ref="B2:B3"/>
    <mergeCell ref="C2:C3"/>
    <mergeCell ref="D2:D3"/>
    <mergeCell ref="E2:E3"/>
    <mergeCell ref="F2:F3"/>
    <mergeCell ref="A1:K1"/>
    <mergeCell ref="A14:K14"/>
    <mergeCell ref="G2:G3"/>
    <mergeCell ref="H2:H3"/>
    <mergeCell ref="I2:I3"/>
    <mergeCell ref="J2:J3"/>
    <mergeCell ref="K2:K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
    </sheetView>
  </sheetViews>
  <sheetFormatPr defaultColWidth="9.00390625" defaultRowHeight="13.5"/>
  <cols>
    <col min="2" max="2" width="19.625" style="0" customWidth="1"/>
    <col min="3" max="3" width="9.00390625" style="0" customWidth="1"/>
    <col min="11" max="11" width="23.50390625" style="0" customWidth="1"/>
  </cols>
  <sheetData>
    <row r="1" spans="1:11" ht="12.75">
      <c r="A1" s="252"/>
      <c r="B1" s="252"/>
      <c r="C1" s="254"/>
      <c r="D1" s="255" t="s">
        <v>538</v>
      </c>
      <c r="E1" s="252"/>
      <c r="F1" s="252"/>
      <c r="G1" s="252"/>
      <c r="H1" s="252"/>
      <c r="I1" s="252"/>
      <c r="J1" s="252"/>
      <c r="K1" s="252"/>
    </row>
    <row r="2" spans="1:11" ht="12.75">
      <c r="A2" s="252"/>
      <c r="B2" s="252"/>
      <c r="C2" s="254"/>
      <c r="D2" s="252"/>
      <c r="E2" s="252"/>
      <c r="F2" s="252"/>
      <c r="G2" s="252"/>
      <c r="H2" s="252"/>
      <c r="I2" s="252"/>
      <c r="J2" s="252"/>
      <c r="K2" s="252"/>
    </row>
    <row r="3" spans="1:11" ht="26.25">
      <c r="A3" s="298"/>
      <c r="B3" s="298"/>
      <c r="C3" s="298"/>
      <c r="D3" s="253" t="s">
        <v>539</v>
      </c>
      <c r="E3" s="253" t="s">
        <v>540</v>
      </c>
      <c r="F3" s="253" t="s">
        <v>541</v>
      </c>
      <c r="G3" s="253" t="s">
        <v>542</v>
      </c>
      <c r="H3" s="253" t="s">
        <v>543</v>
      </c>
      <c r="I3" s="253" t="s">
        <v>544</v>
      </c>
      <c r="J3" s="256" t="s">
        <v>545</v>
      </c>
      <c r="K3" s="257" t="s">
        <v>546</v>
      </c>
    </row>
    <row r="4" spans="1:11" ht="12.75">
      <c r="A4" s="299" t="s">
        <v>547</v>
      </c>
      <c r="B4" s="296" t="s">
        <v>548</v>
      </c>
      <c r="C4" s="258" t="s">
        <v>549</v>
      </c>
      <c r="D4" s="259">
        <v>19000</v>
      </c>
      <c r="E4" s="259">
        <v>17300</v>
      </c>
      <c r="F4" s="259">
        <v>15200</v>
      </c>
      <c r="G4" s="259">
        <v>13100</v>
      </c>
      <c r="H4" s="259">
        <v>11600</v>
      </c>
      <c r="I4" s="259">
        <v>10300</v>
      </c>
      <c r="J4" s="259">
        <v>-1300</v>
      </c>
      <c r="K4" s="297" t="s">
        <v>550</v>
      </c>
    </row>
    <row r="5" spans="1:11" ht="12.75">
      <c r="A5" s="299"/>
      <c r="B5" s="296"/>
      <c r="C5" s="258" t="s">
        <v>551</v>
      </c>
      <c r="D5" s="259">
        <v>17400</v>
      </c>
      <c r="E5" s="259">
        <v>17600</v>
      </c>
      <c r="F5" s="259">
        <v>15800</v>
      </c>
      <c r="G5" s="259">
        <v>14600</v>
      </c>
      <c r="H5" s="259">
        <v>14100</v>
      </c>
      <c r="I5" s="259">
        <v>13100</v>
      </c>
      <c r="J5" s="259">
        <v>-1000</v>
      </c>
      <c r="K5" s="298"/>
    </row>
    <row r="6" spans="1:11" ht="12.75">
      <c r="A6" s="299"/>
      <c r="B6" s="296"/>
      <c r="C6" s="258" t="s">
        <v>552</v>
      </c>
      <c r="D6" s="259">
        <v>36400</v>
      </c>
      <c r="E6" s="259">
        <v>34900</v>
      </c>
      <c r="F6" s="259">
        <v>31000</v>
      </c>
      <c r="G6" s="259">
        <v>27700</v>
      </c>
      <c r="H6" s="259">
        <v>25700</v>
      </c>
      <c r="I6" s="259">
        <v>23400</v>
      </c>
      <c r="J6" s="259">
        <v>-2300</v>
      </c>
      <c r="K6" s="298"/>
    </row>
    <row r="7" spans="1:11" ht="12.75">
      <c r="A7" s="299"/>
      <c r="B7" s="296" t="s">
        <v>553</v>
      </c>
      <c r="C7" s="258" t="s">
        <v>549</v>
      </c>
      <c r="D7" s="259">
        <v>6100</v>
      </c>
      <c r="E7" s="259">
        <v>5900</v>
      </c>
      <c r="F7" s="259">
        <v>5600</v>
      </c>
      <c r="G7" s="259">
        <v>5000</v>
      </c>
      <c r="H7" s="259">
        <v>4200</v>
      </c>
      <c r="I7" s="259">
        <v>3400</v>
      </c>
      <c r="J7" s="259">
        <v>-800</v>
      </c>
      <c r="K7" s="297" t="s">
        <v>554</v>
      </c>
    </row>
    <row r="8" spans="1:11" ht="12.75">
      <c r="A8" s="299"/>
      <c r="B8" s="296"/>
      <c r="C8" s="258" t="s">
        <v>551</v>
      </c>
      <c r="D8" s="259">
        <v>6700</v>
      </c>
      <c r="E8" s="259">
        <v>6700</v>
      </c>
      <c r="F8" s="259">
        <v>6100</v>
      </c>
      <c r="G8" s="259">
        <v>5500</v>
      </c>
      <c r="H8" s="259">
        <v>5300</v>
      </c>
      <c r="I8" s="259">
        <v>5100</v>
      </c>
      <c r="J8" s="259">
        <v>-200</v>
      </c>
      <c r="K8" s="298"/>
    </row>
    <row r="9" spans="1:11" ht="12.75">
      <c r="A9" s="299"/>
      <c r="B9" s="296"/>
      <c r="C9" s="258" t="s">
        <v>552</v>
      </c>
      <c r="D9" s="259">
        <v>12800</v>
      </c>
      <c r="E9" s="259">
        <v>12600</v>
      </c>
      <c r="F9" s="259">
        <v>11700</v>
      </c>
      <c r="G9" s="259">
        <v>10600</v>
      </c>
      <c r="H9" s="259">
        <v>9500</v>
      </c>
      <c r="I9" s="259">
        <v>8500</v>
      </c>
      <c r="J9" s="259">
        <v>-1000</v>
      </c>
      <c r="K9" s="298"/>
    </row>
    <row r="10" spans="1:11" ht="12.75">
      <c r="A10" s="299"/>
      <c r="B10" s="296" t="s">
        <v>555</v>
      </c>
      <c r="C10" s="258" t="s">
        <v>549</v>
      </c>
      <c r="D10" s="259">
        <v>4700</v>
      </c>
      <c r="E10" s="259">
        <v>4500</v>
      </c>
      <c r="F10" s="259">
        <v>4000</v>
      </c>
      <c r="G10" s="259">
        <v>3700</v>
      </c>
      <c r="H10" s="259">
        <v>3300</v>
      </c>
      <c r="I10" s="259">
        <v>2900</v>
      </c>
      <c r="J10" s="259">
        <v>-400</v>
      </c>
      <c r="K10" s="297" t="s">
        <v>556</v>
      </c>
    </row>
    <row r="11" spans="1:11" ht="12.75">
      <c r="A11" s="299"/>
      <c r="B11" s="296"/>
      <c r="C11" s="258" t="s">
        <v>551</v>
      </c>
      <c r="D11" s="259">
        <v>4700</v>
      </c>
      <c r="E11" s="259">
        <v>4600</v>
      </c>
      <c r="F11" s="259">
        <v>4100</v>
      </c>
      <c r="G11" s="259">
        <v>3800</v>
      </c>
      <c r="H11" s="259">
        <v>3800</v>
      </c>
      <c r="I11" s="259">
        <v>3700</v>
      </c>
      <c r="J11" s="259">
        <v>-100</v>
      </c>
      <c r="K11" s="298"/>
    </row>
    <row r="12" spans="1:11" ht="12.75">
      <c r="A12" s="299"/>
      <c r="B12" s="296"/>
      <c r="C12" s="258" t="s">
        <v>552</v>
      </c>
      <c r="D12" s="259">
        <v>9400</v>
      </c>
      <c r="E12" s="259">
        <v>9100</v>
      </c>
      <c r="F12" s="259">
        <v>8100</v>
      </c>
      <c r="G12" s="259">
        <v>7600</v>
      </c>
      <c r="H12" s="259">
        <v>7000</v>
      </c>
      <c r="I12" s="259">
        <v>6600</v>
      </c>
      <c r="J12" s="259">
        <v>-400</v>
      </c>
      <c r="K12" s="298"/>
    </row>
    <row r="13" spans="1:11" ht="12.75">
      <c r="A13" s="296" t="s">
        <v>557</v>
      </c>
      <c r="B13" s="296"/>
      <c r="C13" s="258" t="s">
        <v>549</v>
      </c>
      <c r="D13" s="259">
        <v>29800</v>
      </c>
      <c r="E13" s="259">
        <v>27700</v>
      </c>
      <c r="F13" s="259">
        <v>24800</v>
      </c>
      <c r="G13" s="259">
        <v>21800</v>
      </c>
      <c r="H13" s="259">
        <v>19100</v>
      </c>
      <c r="I13" s="259">
        <v>16600</v>
      </c>
      <c r="J13" s="259">
        <v>-2500</v>
      </c>
      <c r="K13" s="297" t="s">
        <v>558</v>
      </c>
    </row>
    <row r="14" spans="1:11" ht="12.75">
      <c r="A14" s="296"/>
      <c r="B14" s="296"/>
      <c r="C14" s="258" t="s">
        <v>551</v>
      </c>
      <c r="D14" s="259">
        <v>28800</v>
      </c>
      <c r="E14" s="259">
        <v>28900</v>
      </c>
      <c r="F14" s="259">
        <v>26100</v>
      </c>
      <c r="G14" s="259">
        <v>24000</v>
      </c>
      <c r="H14" s="259">
        <v>23100</v>
      </c>
      <c r="I14" s="259">
        <v>22000</v>
      </c>
      <c r="J14" s="259">
        <v>-1100</v>
      </c>
      <c r="K14" s="298"/>
    </row>
    <row r="15" spans="1:11" ht="12.75">
      <c r="A15" s="296"/>
      <c r="B15" s="296"/>
      <c r="C15" s="258" t="s">
        <v>552</v>
      </c>
      <c r="D15" s="259">
        <v>58600</v>
      </c>
      <c r="E15" s="259">
        <v>56600</v>
      </c>
      <c r="F15" s="259">
        <v>50900</v>
      </c>
      <c r="G15" s="259">
        <v>45800</v>
      </c>
      <c r="H15" s="259">
        <v>42300</v>
      </c>
      <c r="I15" s="259">
        <v>38500</v>
      </c>
      <c r="J15" s="259">
        <v>-3800</v>
      </c>
      <c r="K15" s="298"/>
    </row>
    <row r="16" spans="1:11" ht="12.75">
      <c r="A16" s="252"/>
      <c r="B16" s="252"/>
      <c r="C16" s="254"/>
      <c r="D16" s="252"/>
      <c r="E16" s="252"/>
      <c r="F16" s="252"/>
      <c r="G16" s="252"/>
      <c r="H16" s="252"/>
      <c r="I16" s="252"/>
      <c r="J16" s="252"/>
      <c r="K16" s="252"/>
    </row>
    <row r="17" spans="1:11" ht="12.75">
      <c r="A17" s="252"/>
      <c r="B17" s="260"/>
      <c r="C17" s="254"/>
      <c r="D17" s="252"/>
      <c r="E17" s="252"/>
      <c r="F17" s="252"/>
      <c r="G17" s="252"/>
      <c r="H17" s="252"/>
      <c r="I17" s="252"/>
      <c r="J17" s="252"/>
      <c r="K17" s="252"/>
    </row>
  </sheetData>
  <sheetProtection/>
  <mergeCells count="10">
    <mergeCell ref="A13:B15"/>
    <mergeCell ref="K13:K15"/>
    <mergeCell ref="A3:C3"/>
    <mergeCell ref="A4:A12"/>
    <mergeCell ref="B4:B6"/>
    <mergeCell ref="K4:K6"/>
    <mergeCell ref="B7:B9"/>
    <mergeCell ref="K7:K9"/>
    <mergeCell ref="B10:B12"/>
    <mergeCell ref="K10:K12"/>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L6"/>
  <sheetViews>
    <sheetView zoomScalePageLayoutView="0" workbookViewId="0" topLeftCell="A1">
      <selection activeCell="A2" sqref="A2:B3"/>
    </sheetView>
  </sheetViews>
  <sheetFormatPr defaultColWidth="9.00390625" defaultRowHeight="13.5"/>
  <cols>
    <col min="1" max="1" width="4.625" style="0" customWidth="1"/>
    <col min="2" max="2" width="26.75390625" style="0" bestFit="1" customWidth="1"/>
  </cols>
  <sheetData>
    <row r="1" spans="1:12" ht="12.75">
      <c r="A1" s="295" t="s">
        <v>572</v>
      </c>
      <c r="B1" s="295"/>
      <c r="C1" s="295"/>
      <c r="D1" s="295"/>
      <c r="E1" s="295"/>
      <c r="F1" s="295"/>
      <c r="G1" s="295"/>
      <c r="H1" s="295"/>
      <c r="I1" s="295"/>
      <c r="J1" s="295"/>
      <c r="K1" s="295"/>
      <c r="L1" s="295"/>
    </row>
    <row r="2" spans="1:12" ht="12.75">
      <c r="A2" s="438"/>
      <c r="B2" s="439"/>
      <c r="C2" s="354" t="s">
        <v>0</v>
      </c>
      <c r="D2" s="354" t="s">
        <v>1</v>
      </c>
      <c r="E2" s="354" t="s">
        <v>267</v>
      </c>
      <c r="F2" s="354" t="s">
        <v>3</v>
      </c>
      <c r="G2" s="354" t="s">
        <v>16</v>
      </c>
      <c r="H2" s="354" t="s">
        <v>289</v>
      </c>
      <c r="I2" s="354" t="s">
        <v>268</v>
      </c>
      <c r="J2" s="354" t="s">
        <v>269</v>
      </c>
      <c r="K2" s="354" t="s">
        <v>270</v>
      </c>
      <c r="L2" s="354" t="s">
        <v>271</v>
      </c>
    </row>
    <row r="3" spans="1:12" ht="12.75">
      <c r="A3" s="439"/>
      <c r="B3" s="439"/>
      <c r="C3" s="354"/>
      <c r="D3" s="354"/>
      <c r="E3" s="354"/>
      <c r="F3" s="354"/>
      <c r="G3" s="354"/>
      <c r="H3" s="354"/>
      <c r="I3" s="354"/>
      <c r="J3" s="354"/>
      <c r="K3" s="354"/>
      <c r="L3" s="354"/>
    </row>
    <row r="4" spans="1:12" ht="12.75">
      <c r="A4" s="35" t="s">
        <v>373</v>
      </c>
      <c r="B4" s="33"/>
      <c r="C4" s="33">
        <v>72</v>
      </c>
      <c r="D4" s="33">
        <v>96</v>
      </c>
      <c r="E4" s="33">
        <v>125</v>
      </c>
      <c r="F4" s="33">
        <v>130</v>
      </c>
      <c r="G4" s="33">
        <v>104</v>
      </c>
      <c r="H4" s="33">
        <v>116</v>
      </c>
      <c r="I4" s="33">
        <v>80</v>
      </c>
      <c r="J4" s="33">
        <v>53</v>
      </c>
      <c r="K4" s="33">
        <v>73</v>
      </c>
      <c r="L4" s="33">
        <v>49</v>
      </c>
    </row>
    <row r="5" spans="1:12" ht="12.75">
      <c r="A5" s="34"/>
      <c r="B5" s="33" t="s">
        <v>374</v>
      </c>
      <c r="C5" s="33">
        <v>29</v>
      </c>
      <c r="D5" s="33">
        <v>39</v>
      </c>
      <c r="E5" s="33">
        <v>46</v>
      </c>
      <c r="F5" s="33">
        <v>50</v>
      </c>
      <c r="G5" s="33">
        <v>42</v>
      </c>
      <c r="H5" s="33">
        <v>46</v>
      </c>
      <c r="I5" s="33">
        <v>22</v>
      </c>
      <c r="J5" s="33">
        <v>12</v>
      </c>
      <c r="K5" s="33">
        <v>19</v>
      </c>
      <c r="L5" s="33">
        <v>12</v>
      </c>
    </row>
    <row r="6" spans="1:12" s="126" customFormat="1" ht="12.75">
      <c r="A6" s="127" t="s">
        <v>375</v>
      </c>
      <c r="B6" s="127"/>
      <c r="C6" s="127">
        <v>0.32</v>
      </c>
      <c r="D6" s="127">
        <v>0.36363636363636365</v>
      </c>
      <c r="E6" s="127">
        <v>0.3306878306878307</v>
      </c>
      <c r="F6" s="127">
        <v>0.4088050314465409</v>
      </c>
      <c r="G6" s="127">
        <v>0.3781818181818182</v>
      </c>
      <c r="H6" s="127">
        <v>0.3918918918918919</v>
      </c>
      <c r="I6" s="127">
        <v>0.3791469194312796</v>
      </c>
      <c r="J6" s="127">
        <v>0.294</v>
      </c>
      <c r="K6" s="127">
        <v>0.437</v>
      </c>
      <c r="L6" s="127">
        <v>0.3333333333333333</v>
      </c>
    </row>
  </sheetData>
  <sheetProtection/>
  <mergeCells count="12">
    <mergeCell ref="A1:L1"/>
    <mergeCell ref="F2:F3"/>
    <mergeCell ref="G2:G3"/>
    <mergeCell ref="A2:B3"/>
    <mergeCell ref="K2:K3"/>
    <mergeCell ref="L2:L3"/>
    <mergeCell ref="H2:H3"/>
    <mergeCell ref="I2:I3"/>
    <mergeCell ref="J2:J3"/>
    <mergeCell ref="C2:C3"/>
    <mergeCell ref="D2:D3"/>
    <mergeCell ref="E2:E3"/>
  </mergeCell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L6"/>
  <sheetViews>
    <sheetView zoomScalePageLayoutView="0" workbookViewId="0" topLeftCell="A1">
      <selection activeCell="A2" sqref="A2:B3"/>
    </sheetView>
  </sheetViews>
  <sheetFormatPr defaultColWidth="9.00390625" defaultRowHeight="13.5"/>
  <cols>
    <col min="1" max="1" width="4.375" style="0" customWidth="1"/>
    <col min="2" max="2" width="26.75390625" style="0" bestFit="1" customWidth="1"/>
  </cols>
  <sheetData>
    <row r="1" spans="1:12" ht="12.75">
      <c r="A1" s="295" t="s">
        <v>573</v>
      </c>
      <c r="B1" s="295"/>
      <c r="C1" s="295"/>
      <c r="D1" s="295"/>
      <c r="E1" s="295"/>
      <c r="F1" s="295"/>
      <c r="G1" s="295"/>
      <c r="H1" s="295"/>
      <c r="I1" s="295"/>
      <c r="J1" s="295"/>
      <c r="K1" s="295"/>
      <c r="L1" s="295"/>
    </row>
    <row r="2" spans="1:12" ht="12.75">
      <c r="A2" s="438"/>
      <c r="B2" s="439"/>
      <c r="C2" s="354" t="s">
        <v>0</v>
      </c>
      <c r="D2" s="354" t="s">
        <v>1</v>
      </c>
      <c r="E2" s="354" t="s">
        <v>267</v>
      </c>
      <c r="F2" s="354" t="s">
        <v>3</v>
      </c>
      <c r="G2" s="354" t="s">
        <v>16</v>
      </c>
      <c r="H2" s="354" t="s">
        <v>289</v>
      </c>
      <c r="I2" s="354" t="s">
        <v>268</v>
      </c>
      <c r="J2" s="354" t="s">
        <v>269</v>
      </c>
      <c r="K2" s="354" t="s">
        <v>270</v>
      </c>
      <c r="L2" s="354" t="s">
        <v>271</v>
      </c>
    </row>
    <row r="3" spans="1:12" ht="12.75">
      <c r="A3" s="439"/>
      <c r="B3" s="439"/>
      <c r="C3" s="354"/>
      <c r="D3" s="354"/>
      <c r="E3" s="354"/>
      <c r="F3" s="354"/>
      <c r="G3" s="354"/>
      <c r="H3" s="354"/>
      <c r="I3" s="354"/>
      <c r="J3" s="354"/>
      <c r="K3" s="354"/>
      <c r="L3" s="354"/>
    </row>
    <row r="4" spans="1:12" ht="12.75">
      <c r="A4" s="35" t="s">
        <v>373</v>
      </c>
      <c r="B4" s="33"/>
      <c r="C4" s="33">
        <v>90</v>
      </c>
      <c r="D4" s="33">
        <v>93</v>
      </c>
      <c r="E4" s="33">
        <v>115</v>
      </c>
      <c r="F4" s="33">
        <v>126</v>
      </c>
      <c r="G4" s="33">
        <v>89</v>
      </c>
      <c r="H4" s="33">
        <v>74</v>
      </c>
      <c r="I4" s="33">
        <v>104</v>
      </c>
      <c r="J4" s="33">
        <v>43</v>
      </c>
      <c r="K4" s="33">
        <v>46</v>
      </c>
      <c r="L4" s="33">
        <v>27</v>
      </c>
    </row>
    <row r="5" spans="1:12" ht="12.75">
      <c r="A5" s="34"/>
      <c r="B5" s="33" t="s">
        <v>374</v>
      </c>
      <c r="C5" s="33">
        <v>35</v>
      </c>
      <c r="D5" s="33">
        <v>29</v>
      </c>
      <c r="E5" s="33">
        <v>23</v>
      </c>
      <c r="F5" s="33">
        <v>36</v>
      </c>
      <c r="G5" s="33">
        <v>29</v>
      </c>
      <c r="H5" s="33">
        <v>18</v>
      </c>
      <c r="I5" s="33">
        <v>18</v>
      </c>
      <c r="J5" s="33">
        <v>15</v>
      </c>
      <c r="K5" s="33">
        <v>12</v>
      </c>
      <c r="L5" s="33">
        <v>5</v>
      </c>
    </row>
    <row r="6" spans="1:12" s="126" customFormat="1" ht="12.75">
      <c r="A6" s="127" t="s">
        <v>376</v>
      </c>
      <c r="B6" s="127"/>
      <c r="C6" s="127">
        <v>0.20689655172413793</v>
      </c>
      <c r="D6" s="127">
        <v>0.22627737226277372</v>
      </c>
      <c r="E6" s="127">
        <v>0.21455223880597016</v>
      </c>
      <c r="F6" s="127">
        <v>0.2550607287449393</v>
      </c>
      <c r="G6" s="127">
        <v>0.22531645569620254</v>
      </c>
      <c r="H6" s="127">
        <v>0.25084745762711863</v>
      </c>
      <c r="I6" s="127">
        <v>0.34210526315789475</v>
      </c>
      <c r="J6" s="127">
        <v>0.229</v>
      </c>
      <c r="K6" s="127">
        <v>0.277</v>
      </c>
      <c r="L6" s="127">
        <v>0.16463414634146342</v>
      </c>
    </row>
  </sheetData>
  <sheetProtection/>
  <mergeCells count="12">
    <mergeCell ref="H2:H3"/>
    <mergeCell ref="I2:I3"/>
    <mergeCell ref="J2:J3"/>
    <mergeCell ref="K2:K3"/>
    <mergeCell ref="L2:L3"/>
    <mergeCell ref="A1:L1"/>
    <mergeCell ref="A2:B3"/>
    <mergeCell ref="C2:C3"/>
    <mergeCell ref="D2:D3"/>
    <mergeCell ref="E2:E3"/>
    <mergeCell ref="F2:F3"/>
    <mergeCell ref="G2:G3"/>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L6"/>
  <sheetViews>
    <sheetView zoomScalePageLayoutView="0" workbookViewId="0" topLeftCell="A1">
      <selection activeCell="A2" sqref="A2:B3"/>
    </sheetView>
  </sheetViews>
  <sheetFormatPr defaultColWidth="9.00390625" defaultRowHeight="13.5"/>
  <cols>
    <col min="1" max="1" width="4.875" style="0" customWidth="1"/>
    <col min="2" max="2" width="26.75390625" style="0" bestFit="1" customWidth="1"/>
  </cols>
  <sheetData>
    <row r="1" spans="1:12" ht="12.75">
      <c r="A1" s="295" t="s">
        <v>574</v>
      </c>
      <c r="B1" s="295"/>
      <c r="C1" s="295"/>
      <c r="D1" s="295"/>
      <c r="E1" s="295"/>
      <c r="F1" s="295"/>
      <c r="G1" s="295"/>
      <c r="H1" s="295"/>
      <c r="I1" s="295"/>
      <c r="J1" s="295"/>
      <c r="K1" s="295"/>
      <c r="L1" s="295"/>
    </row>
    <row r="2" spans="1:12" ht="12.75">
      <c r="A2" s="438"/>
      <c r="B2" s="439"/>
      <c r="C2" s="354" t="s">
        <v>0</v>
      </c>
      <c r="D2" s="354" t="s">
        <v>1</v>
      </c>
      <c r="E2" s="354" t="s">
        <v>267</v>
      </c>
      <c r="F2" s="354" t="s">
        <v>3</v>
      </c>
      <c r="G2" s="354" t="s">
        <v>16</v>
      </c>
      <c r="H2" s="354" t="s">
        <v>289</v>
      </c>
      <c r="I2" s="354" t="s">
        <v>268</v>
      </c>
      <c r="J2" s="354" t="s">
        <v>269</v>
      </c>
      <c r="K2" s="354" t="s">
        <v>270</v>
      </c>
      <c r="L2" s="354" t="s">
        <v>271</v>
      </c>
    </row>
    <row r="3" spans="1:12" ht="12.75">
      <c r="A3" s="439"/>
      <c r="B3" s="439"/>
      <c r="C3" s="354"/>
      <c r="D3" s="354"/>
      <c r="E3" s="354"/>
      <c r="F3" s="354"/>
      <c r="G3" s="354"/>
      <c r="H3" s="354"/>
      <c r="I3" s="354"/>
      <c r="J3" s="354"/>
      <c r="K3" s="354"/>
      <c r="L3" s="354"/>
    </row>
    <row r="4" spans="1:12" ht="12.75">
      <c r="A4" s="35" t="s">
        <v>373</v>
      </c>
      <c r="B4" s="33"/>
      <c r="C4" s="33">
        <v>12</v>
      </c>
      <c r="D4" s="33">
        <v>19</v>
      </c>
      <c r="E4" s="33">
        <v>7</v>
      </c>
      <c r="F4" s="33">
        <v>16</v>
      </c>
      <c r="G4" s="33">
        <v>13</v>
      </c>
      <c r="H4" s="33">
        <v>10</v>
      </c>
      <c r="I4" s="33">
        <v>17</v>
      </c>
      <c r="J4" s="33">
        <v>31</v>
      </c>
      <c r="K4" s="33">
        <v>32</v>
      </c>
      <c r="L4" s="33">
        <v>34</v>
      </c>
    </row>
    <row r="5" spans="1:12" ht="12.75">
      <c r="A5" s="34"/>
      <c r="B5" s="33" t="s">
        <v>374</v>
      </c>
      <c r="C5" s="33">
        <v>8</v>
      </c>
      <c r="D5" s="33">
        <v>5</v>
      </c>
      <c r="E5" s="33">
        <v>6</v>
      </c>
      <c r="F5" s="33">
        <v>6</v>
      </c>
      <c r="G5" s="33">
        <v>8</v>
      </c>
      <c r="H5" s="33">
        <v>5</v>
      </c>
      <c r="I5" s="33">
        <v>12</v>
      </c>
      <c r="J5" s="33">
        <v>13</v>
      </c>
      <c r="K5" s="33">
        <v>15</v>
      </c>
      <c r="L5" s="33">
        <v>18</v>
      </c>
    </row>
    <row r="6" spans="1:12" s="126" customFormat="1" ht="12.75">
      <c r="A6" s="127" t="s">
        <v>376</v>
      </c>
      <c r="B6" s="127"/>
      <c r="C6" s="127">
        <v>0.32432432432432434</v>
      </c>
      <c r="D6" s="127">
        <v>0.37254901960784315</v>
      </c>
      <c r="E6" s="127">
        <v>0.1794871794871795</v>
      </c>
      <c r="F6" s="127">
        <v>0.48484848484848486</v>
      </c>
      <c r="G6" s="127">
        <v>0.43333333333333335</v>
      </c>
      <c r="H6" s="127">
        <v>0.5882352941176471</v>
      </c>
      <c r="I6" s="127">
        <v>0.4146341463414634</v>
      </c>
      <c r="J6" s="127">
        <v>0.7380952380952381</v>
      </c>
      <c r="K6" s="127">
        <v>0.8648648648648649</v>
      </c>
      <c r="L6" s="127">
        <v>0.8717948717948718</v>
      </c>
    </row>
  </sheetData>
  <sheetProtection/>
  <mergeCells count="12">
    <mergeCell ref="H2:H3"/>
    <mergeCell ref="I2:I3"/>
    <mergeCell ref="J2:J3"/>
    <mergeCell ref="K2:K3"/>
    <mergeCell ref="L2:L3"/>
    <mergeCell ref="A1:L1"/>
    <mergeCell ref="A2:B3"/>
    <mergeCell ref="C2:C3"/>
    <mergeCell ref="D2:D3"/>
    <mergeCell ref="E2:E3"/>
    <mergeCell ref="F2:F3"/>
    <mergeCell ref="G2:G3"/>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K7"/>
  <sheetViews>
    <sheetView zoomScalePageLayoutView="0" workbookViewId="0" topLeftCell="A1">
      <selection activeCell="A2" sqref="A2:A3"/>
    </sheetView>
  </sheetViews>
  <sheetFormatPr defaultColWidth="9.00390625" defaultRowHeight="13.5"/>
  <cols>
    <col min="1" max="1" width="27.00390625" style="0" customWidth="1"/>
  </cols>
  <sheetData>
    <row r="1" spans="1:11" ht="13.5" thickBot="1">
      <c r="A1" s="316" t="s">
        <v>575</v>
      </c>
      <c r="B1" s="316"/>
      <c r="C1" s="316"/>
      <c r="D1" s="316"/>
      <c r="E1" s="316"/>
      <c r="F1" s="316"/>
      <c r="G1" s="316"/>
      <c r="H1" s="316"/>
      <c r="I1" s="316"/>
      <c r="J1" s="316"/>
      <c r="K1" s="316"/>
    </row>
    <row r="2" spans="1:11" ht="12.75">
      <c r="A2" s="440"/>
      <c r="B2" s="300" t="s">
        <v>0</v>
      </c>
      <c r="C2" s="300" t="s">
        <v>1</v>
      </c>
      <c r="D2" s="300" t="s">
        <v>267</v>
      </c>
      <c r="E2" s="300" t="s">
        <v>3</v>
      </c>
      <c r="F2" s="300" t="s">
        <v>16</v>
      </c>
      <c r="G2" s="300" t="s">
        <v>377</v>
      </c>
      <c r="H2" s="300" t="s">
        <v>378</v>
      </c>
      <c r="I2" s="300" t="s">
        <v>379</v>
      </c>
      <c r="J2" s="300" t="s">
        <v>380</v>
      </c>
      <c r="K2" s="444" t="s">
        <v>381</v>
      </c>
    </row>
    <row r="3" spans="1:11" ht="13.5" thickBot="1">
      <c r="A3" s="441"/>
      <c r="B3" s="301"/>
      <c r="C3" s="301"/>
      <c r="D3" s="301"/>
      <c r="E3" s="301"/>
      <c r="F3" s="301"/>
      <c r="G3" s="443"/>
      <c r="H3" s="443"/>
      <c r="I3" s="301"/>
      <c r="J3" s="301"/>
      <c r="K3" s="445"/>
    </row>
    <row r="4" spans="1:11" ht="15.75">
      <c r="A4" s="139" t="s">
        <v>382</v>
      </c>
      <c r="B4" s="140">
        <v>12</v>
      </c>
      <c r="C4" s="140">
        <v>14</v>
      </c>
      <c r="D4" s="140">
        <v>15</v>
      </c>
      <c r="E4" s="140">
        <v>12</v>
      </c>
      <c r="F4" s="140">
        <v>39</v>
      </c>
      <c r="G4" s="140">
        <v>33</v>
      </c>
      <c r="H4" s="140">
        <v>45</v>
      </c>
      <c r="I4" s="140">
        <v>28</v>
      </c>
      <c r="J4" s="140">
        <v>34</v>
      </c>
      <c r="K4" s="141">
        <v>26</v>
      </c>
    </row>
    <row r="5" spans="1:11" ht="16.5" thickBot="1">
      <c r="A5" s="142" t="s">
        <v>383</v>
      </c>
      <c r="B5" s="143">
        <v>38</v>
      </c>
      <c r="C5" s="143">
        <v>21</v>
      </c>
      <c r="D5" s="143">
        <v>10</v>
      </c>
      <c r="E5" s="143">
        <v>6</v>
      </c>
      <c r="F5" s="143">
        <v>6</v>
      </c>
      <c r="G5" s="143">
        <v>2</v>
      </c>
      <c r="H5" s="143">
        <v>9</v>
      </c>
      <c r="I5" s="143">
        <v>11</v>
      </c>
      <c r="J5" s="143">
        <v>2</v>
      </c>
      <c r="K5" s="144">
        <v>0</v>
      </c>
    </row>
    <row r="6" spans="1:11" ht="17.25" thickBot="1" thickTop="1">
      <c r="A6" s="145" t="s">
        <v>6</v>
      </c>
      <c r="B6" s="146">
        <v>51</v>
      </c>
      <c r="C6" s="146">
        <v>36</v>
      </c>
      <c r="D6" s="146">
        <v>25</v>
      </c>
      <c r="E6" s="146">
        <v>18</v>
      </c>
      <c r="F6" s="146">
        <f>SUM(F4:F5)</f>
        <v>45</v>
      </c>
      <c r="G6" s="146">
        <f>SUM(G4:G5)</f>
        <v>35</v>
      </c>
      <c r="H6" s="146">
        <f>SUM(H4:H5)</f>
        <v>54</v>
      </c>
      <c r="I6" s="146">
        <v>39</v>
      </c>
      <c r="J6" s="146">
        <v>36</v>
      </c>
      <c r="K6" s="147">
        <v>26</v>
      </c>
    </row>
    <row r="7" spans="1:11" ht="12.75">
      <c r="A7" s="442" t="s">
        <v>576</v>
      </c>
      <c r="B7" s="442"/>
      <c r="C7" s="442"/>
      <c r="D7" s="442"/>
      <c r="E7" s="442"/>
      <c r="F7" s="442"/>
      <c r="G7" s="442"/>
      <c r="H7" s="442"/>
      <c r="I7" s="442"/>
      <c r="J7" s="442"/>
      <c r="K7" s="442"/>
    </row>
  </sheetData>
  <sheetProtection/>
  <mergeCells count="13">
    <mergeCell ref="A7:K7"/>
    <mergeCell ref="G2:G3"/>
    <mergeCell ref="H2:H3"/>
    <mergeCell ref="I2:I3"/>
    <mergeCell ref="J2:J3"/>
    <mergeCell ref="K2:K3"/>
    <mergeCell ref="A1:K1"/>
    <mergeCell ref="A2:A3"/>
    <mergeCell ref="B2:B3"/>
    <mergeCell ref="C2:C3"/>
    <mergeCell ref="D2:D3"/>
    <mergeCell ref="E2:E3"/>
    <mergeCell ref="F2:F3"/>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K10"/>
  <sheetViews>
    <sheetView zoomScalePageLayoutView="0" workbookViewId="0" topLeftCell="A1">
      <selection activeCell="A10" sqref="A10:K10"/>
    </sheetView>
  </sheetViews>
  <sheetFormatPr defaultColWidth="9.00390625" defaultRowHeight="13.5"/>
  <cols>
    <col min="1" max="1" width="23.125" style="0" customWidth="1"/>
  </cols>
  <sheetData>
    <row r="1" spans="1:11" ht="12.75">
      <c r="A1" s="295" t="s">
        <v>577</v>
      </c>
      <c r="B1" s="295"/>
      <c r="C1" s="295"/>
      <c r="D1" s="295"/>
      <c r="E1" s="295"/>
      <c r="F1" s="295"/>
      <c r="G1" s="295"/>
      <c r="H1" s="295"/>
      <c r="I1" s="295"/>
      <c r="J1" s="295"/>
      <c r="K1" s="295"/>
    </row>
    <row r="2" spans="1:11" ht="12.75">
      <c r="A2" s="446"/>
      <c r="B2" s="448" t="s">
        <v>172</v>
      </c>
      <c r="C2" s="448" t="s">
        <v>174</v>
      </c>
      <c r="D2" s="448" t="s">
        <v>2</v>
      </c>
      <c r="E2" s="448" t="s">
        <v>274</v>
      </c>
      <c r="F2" s="448" t="s">
        <v>9</v>
      </c>
      <c r="G2" s="448" t="s">
        <v>10</v>
      </c>
      <c r="H2" s="451" t="s">
        <v>11</v>
      </c>
      <c r="I2" s="451" t="s">
        <v>12</v>
      </c>
      <c r="J2" s="448" t="s">
        <v>13</v>
      </c>
      <c r="K2" s="448" t="s">
        <v>14</v>
      </c>
    </row>
    <row r="3" spans="1:11" ht="12.75">
      <c r="A3" s="447"/>
      <c r="B3" s="449"/>
      <c r="C3" s="449"/>
      <c r="D3" s="449"/>
      <c r="E3" s="449"/>
      <c r="F3" s="449"/>
      <c r="G3" s="449"/>
      <c r="H3" s="451"/>
      <c r="I3" s="451"/>
      <c r="J3" s="449"/>
      <c r="K3" s="449"/>
    </row>
    <row r="4" spans="1:11" ht="15.75">
      <c r="A4" s="148" t="s">
        <v>384</v>
      </c>
      <c r="B4" s="149">
        <v>2668</v>
      </c>
      <c r="C4" s="149">
        <v>2488</v>
      </c>
      <c r="D4" s="149">
        <v>2427</v>
      </c>
      <c r="E4" s="149">
        <v>2270</v>
      </c>
      <c r="F4" s="149">
        <v>2119</v>
      </c>
      <c r="G4" s="149">
        <v>2130</v>
      </c>
      <c r="H4" s="149">
        <v>2064</v>
      </c>
      <c r="I4" s="149">
        <v>1823</v>
      </c>
      <c r="J4" s="149">
        <v>1747</v>
      </c>
      <c r="K4" s="149">
        <v>1687</v>
      </c>
    </row>
    <row r="5" spans="1:11" ht="15.75">
      <c r="A5" s="150" t="s">
        <v>385</v>
      </c>
      <c r="B5" s="151">
        <v>112</v>
      </c>
      <c r="C5" s="151">
        <v>128</v>
      </c>
      <c r="D5" s="151">
        <v>110</v>
      </c>
      <c r="E5" s="151">
        <v>86</v>
      </c>
      <c r="F5" s="151">
        <v>65</v>
      </c>
      <c r="G5" s="151">
        <v>85</v>
      </c>
      <c r="H5" s="151">
        <v>93</v>
      </c>
      <c r="I5" s="151">
        <v>81</v>
      </c>
      <c r="J5" s="151">
        <v>62</v>
      </c>
      <c r="K5" s="151">
        <v>39</v>
      </c>
    </row>
    <row r="6" spans="1:11" ht="15.75">
      <c r="A6" s="152" t="s">
        <v>386</v>
      </c>
      <c r="B6" s="153" t="s">
        <v>272</v>
      </c>
      <c r="C6" s="153" t="s">
        <v>272</v>
      </c>
      <c r="D6" s="153" t="s">
        <v>272</v>
      </c>
      <c r="E6" s="151">
        <v>3</v>
      </c>
      <c r="F6" s="151">
        <v>0</v>
      </c>
      <c r="G6" s="151">
        <v>8</v>
      </c>
      <c r="H6" s="151">
        <v>5</v>
      </c>
      <c r="I6" s="151">
        <v>2</v>
      </c>
      <c r="J6" s="151">
        <v>5</v>
      </c>
      <c r="K6" s="151">
        <v>3</v>
      </c>
    </row>
    <row r="7" spans="1:11" ht="15.75">
      <c r="A7" s="154" t="s">
        <v>387</v>
      </c>
      <c r="B7" s="153" t="s">
        <v>284</v>
      </c>
      <c r="C7" s="153" t="s">
        <v>284</v>
      </c>
      <c r="D7" s="153" t="s">
        <v>284</v>
      </c>
      <c r="E7" s="153" t="s">
        <v>284</v>
      </c>
      <c r="F7" s="153" t="s">
        <v>284</v>
      </c>
      <c r="G7" s="153" t="s">
        <v>284</v>
      </c>
      <c r="H7" s="153" t="s">
        <v>284</v>
      </c>
      <c r="I7" s="153" t="s">
        <v>284</v>
      </c>
      <c r="J7" s="151">
        <v>9</v>
      </c>
      <c r="K7" s="151">
        <v>4</v>
      </c>
    </row>
    <row r="8" spans="1:11" ht="15.75">
      <c r="A8" s="150" t="s">
        <v>388</v>
      </c>
      <c r="B8" s="153" t="s">
        <v>272</v>
      </c>
      <c r="C8" s="153" t="s">
        <v>272</v>
      </c>
      <c r="D8" s="153" t="s">
        <v>272</v>
      </c>
      <c r="E8" s="151">
        <v>61</v>
      </c>
      <c r="F8" s="151">
        <v>30</v>
      </c>
      <c r="G8" s="151">
        <v>8</v>
      </c>
      <c r="H8" s="151">
        <v>14</v>
      </c>
      <c r="I8" s="151">
        <v>12</v>
      </c>
      <c r="J8" s="151">
        <v>2</v>
      </c>
      <c r="K8" s="151">
        <v>2</v>
      </c>
    </row>
    <row r="9" spans="1:11" ht="15.75">
      <c r="A9" s="155" t="s">
        <v>389</v>
      </c>
      <c r="B9" s="151" t="s">
        <v>390</v>
      </c>
      <c r="C9" s="151">
        <v>0</v>
      </c>
      <c r="D9" s="151">
        <v>0</v>
      </c>
      <c r="E9" s="151">
        <v>0</v>
      </c>
      <c r="F9" s="151">
        <v>0</v>
      </c>
      <c r="G9" s="151">
        <v>0</v>
      </c>
      <c r="H9" s="151" t="s">
        <v>391</v>
      </c>
      <c r="I9" s="151">
        <v>17</v>
      </c>
      <c r="J9" s="151">
        <v>0</v>
      </c>
      <c r="K9" s="151">
        <v>4</v>
      </c>
    </row>
    <row r="10" spans="1:11" ht="12.75">
      <c r="A10" s="450" t="s">
        <v>585</v>
      </c>
      <c r="B10" s="450"/>
      <c r="C10" s="450"/>
      <c r="D10" s="450"/>
      <c r="E10" s="450"/>
      <c r="F10" s="450"/>
      <c r="G10" s="450"/>
      <c r="H10" s="450"/>
      <c r="I10" s="450"/>
      <c r="J10" s="450"/>
      <c r="K10" s="450"/>
    </row>
  </sheetData>
  <sheetProtection/>
  <mergeCells count="13">
    <mergeCell ref="A10:K10"/>
    <mergeCell ref="G2:G3"/>
    <mergeCell ref="H2:H3"/>
    <mergeCell ref="I2:I3"/>
    <mergeCell ref="J2:J3"/>
    <mergeCell ref="K2:K3"/>
    <mergeCell ref="A1:K1"/>
    <mergeCell ref="A2:A3"/>
    <mergeCell ref="B2:B3"/>
    <mergeCell ref="C2:C3"/>
    <mergeCell ref="D2:D3"/>
    <mergeCell ref="E2:E3"/>
    <mergeCell ref="F2:F3"/>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I87"/>
  <sheetViews>
    <sheetView zoomScalePageLayoutView="0" workbookViewId="0" topLeftCell="A49">
      <selection activeCell="D80" sqref="D80"/>
    </sheetView>
  </sheetViews>
  <sheetFormatPr defaultColWidth="9.00390625" defaultRowHeight="13.5"/>
  <cols>
    <col min="1" max="1" width="3.875" style="0" customWidth="1"/>
    <col min="3" max="9" width="10.625" style="0" customWidth="1"/>
  </cols>
  <sheetData>
    <row r="1" spans="1:9" ht="12.75">
      <c r="A1" s="452" t="s">
        <v>399</v>
      </c>
      <c r="B1" s="453"/>
      <c r="C1" s="453"/>
      <c r="D1" s="453"/>
      <c r="E1" s="453"/>
      <c r="F1" s="453"/>
      <c r="G1" s="453"/>
      <c r="H1" s="453"/>
      <c r="I1" s="453"/>
    </row>
    <row r="2" spans="1:9" ht="13.5" thickBot="1">
      <c r="A2" s="172" t="s">
        <v>400</v>
      </c>
      <c r="B2" s="173"/>
      <c r="C2" s="174"/>
      <c r="D2" s="174"/>
      <c r="E2" s="174"/>
      <c r="F2" s="174"/>
      <c r="G2" s="174"/>
      <c r="H2" s="174"/>
      <c r="I2" s="174"/>
    </row>
    <row r="3" spans="1:9" ht="13.5" thickBot="1">
      <c r="A3" s="454"/>
      <c r="B3" s="455"/>
      <c r="C3" s="455"/>
      <c r="D3" s="455"/>
      <c r="E3" s="455"/>
      <c r="F3" s="455"/>
      <c r="G3" s="456"/>
      <c r="H3" s="175" t="s">
        <v>401</v>
      </c>
      <c r="I3" s="176" t="s">
        <v>402</v>
      </c>
    </row>
    <row r="4" spans="1:9" ht="12.75">
      <c r="A4" s="177"/>
      <c r="B4" s="178" t="s">
        <v>403</v>
      </c>
      <c r="C4" s="457" t="s">
        <v>404</v>
      </c>
      <c r="D4" s="458"/>
      <c r="E4" s="458"/>
      <c r="F4" s="458"/>
      <c r="G4" s="459"/>
      <c r="H4" s="179">
        <v>4</v>
      </c>
      <c r="I4" s="180">
        <v>0</v>
      </c>
    </row>
    <row r="5" spans="1:9" ht="12.75">
      <c r="A5" s="181"/>
      <c r="B5" s="182" t="s">
        <v>405</v>
      </c>
      <c r="C5" s="460" t="s">
        <v>406</v>
      </c>
      <c r="D5" s="461"/>
      <c r="E5" s="461"/>
      <c r="F5" s="461"/>
      <c r="G5" s="462"/>
      <c r="H5" s="183">
        <v>503</v>
      </c>
      <c r="I5" s="184">
        <v>12</v>
      </c>
    </row>
    <row r="6" spans="1:9" ht="12.75">
      <c r="A6" s="185"/>
      <c r="B6" s="182" t="s">
        <v>407</v>
      </c>
      <c r="C6" s="460" t="s">
        <v>408</v>
      </c>
      <c r="D6" s="461"/>
      <c r="E6" s="461"/>
      <c r="F6" s="461"/>
      <c r="G6" s="462"/>
      <c r="H6" s="183">
        <v>4</v>
      </c>
      <c r="I6" s="184">
        <v>0</v>
      </c>
    </row>
    <row r="7" spans="1:9" ht="12.75">
      <c r="A7" s="185"/>
      <c r="B7" s="182" t="s">
        <v>409</v>
      </c>
      <c r="C7" s="460" t="s">
        <v>410</v>
      </c>
      <c r="D7" s="461"/>
      <c r="E7" s="461"/>
      <c r="F7" s="461"/>
      <c r="G7" s="462"/>
      <c r="H7" s="183">
        <v>277</v>
      </c>
      <c r="I7" s="184">
        <v>6</v>
      </c>
    </row>
    <row r="8" spans="1:9" ht="12.75">
      <c r="A8" s="185"/>
      <c r="B8" s="182" t="s">
        <v>411</v>
      </c>
      <c r="C8" s="460" t="s">
        <v>412</v>
      </c>
      <c r="D8" s="461"/>
      <c r="E8" s="461"/>
      <c r="F8" s="461"/>
      <c r="G8" s="462"/>
      <c r="H8" s="183">
        <v>318</v>
      </c>
      <c r="I8" s="184">
        <v>9</v>
      </c>
    </row>
    <row r="9" spans="1:9" ht="12.75">
      <c r="A9" s="185"/>
      <c r="B9" s="182" t="s">
        <v>413</v>
      </c>
      <c r="C9" s="460" t="s">
        <v>414</v>
      </c>
      <c r="D9" s="461"/>
      <c r="E9" s="461"/>
      <c r="F9" s="461"/>
      <c r="G9" s="462"/>
      <c r="H9" s="183">
        <v>24</v>
      </c>
      <c r="I9" s="184">
        <v>1</v>
      </c>
    </row>
    <row r="10" spans="1:9" ht="12.75">
      <c r="A10" s="186"/>
      <c r="B10" s="187" t="s">
        <v>415</v>
      </c>
      <c r="C10" s="463" t="s">
        <v>416</v>
      </c>
      <c r="D10" s="464"/>
      <c r="E10" s="464"/>
      <c r="F10" s="464"/>
      <c r="G10" s="465"/>
      <c r="H10" s="183">
        <v>5</v>
      </c>
      <c r="I10" s="184">
        <v>0</v>
      </c>
    </row>
    <row r="11" spans="1:9" ht="12.75">
      <c r="A11" s="185" t="s">
        <v>417</v>
      </c>
      <c r="B11" s="182" t="s">
        <v>418</v>
      </c>
      <c r="C11" s="460" t="s">
        <v>419</v>
      </c>
      <c r="D11" s="461"/>
      <c r="E11" s="461"/>
      <c r="F11" s="461"/>
      <c r="G11" s="462"/>
      <c r="H11" s="183">
        <v>28</v>
      </c>
      <c r="I11" s="184">
        <v>0</v>
      </c>
    </row>
    <row r="12" spans="1:9" ht="12.75">
      <c r="A12" s="185"/>
      <c r="B12" s="182" t="s">
        <v>420</v>
      </c>
      <c r="C12" s="460" t="s">
        <v>421</v>
      </c>
      <c r="D12" s="461"/>
      <c r="E12" s="461"/>
      <c r="F12" s="461"/>
      <c r="G12" s="462"/>
      <c r="H12" s="183">
        <v>13</v>
      </c>
      <c r="I12" s="184">
        <v>0</v>
      </c>
    </row>
    <row r="13" spans="1:9" ht="12.75">
      <c r="A13" s="185"/>
      <c r="B13" s="182" t="s">
        <v>422</v>
      </c>
      <c r="C13" s="460" t="s">
        <v>423</v>
      </c>
      <c r="D13" s="461"/>
      <c r="E13" s="461"/>
      <c r="F13" s="461"/>
      <c r="G13" s="462"/>
      <c r="H13" s="183">
        <v>0</v>
      </c>
      <c r="I13" s="184">
        <v>0</v>
      </c>
    </row>
    <row r="14" spans="1:9" ht="12.75">
      <c r="A14" s="185"/>
      <c r="B14" s="182" t="s">
        <v>424</v>
      </c>
      <c r="C14" s="460" t="s">
        <v>425</v>
      </c>
      <c r="D14" s="461"/>
      <c r="E14" s="461"/>
      <c r="F14" s="461"/>
      <c r="G14" s="462"/>
      <c r="H14" s="183">
        <v>0</v>
      </c>
      <c r="I14" s="184">
        <v>0</v>
      </c>
    </row>
    <row r="15" spans="1:9" ht="12.75">
      <c r="A15" s="185"/>
      <c r="B15" s="182" t="s">
        <v>426</v>
      </c>
      <c r="C15" s="460" t="s">
        <v>427</v>
      </c>
      <c r="D15" s="461"/>
      <c r="E15" s="461"/>
      <c r="F15" s="461"/>
      <c r="G15" s="462"/>
      <c r="H15" s="183">
        <v>0</v>
      </c>
      <c r="I15" s="184">
        <v>0</v>
      </c>
    </row>
    <row r="16" spans="1:9" ht="12.75">
      <c r="A16" s="185"/>
      <c r="B16" s="182" t="s">
        <v>428</v>
      </c>
      <c r="C16" s="460" t="s">
        <v>429</v>
      </c>
      <c r="D16" s="461"/>
      <c r="E16" s="461"/>
      <c r="F16" s="461"/>
      <c r="G16" s="462"/>
      <c r="H16" s="183">
        <v>1</v>
      </c>
      <c r="I16" s="184">
        <v>0</v>
      </c>
    </row>
    <row r="17" spans="1:9" ht="12.75">
      <c r="A17" s="185"/>
      <c r="B17" s="182" t="s">
        <v>430</v>
      </c>
      <c r="C17" s="460" t="s">
        <v>431</v>
      </c>
      <c r="D17" s="461"/>
      <c r="E17" s="461"/>
      <c r="F17" s="461"/>
      <c r="G17" s="462"/>
      <c r="H17" s="183">
        <v>0</v>
      </c>
      <c r="I17" s="184">
        <v>0</v>
      </c>
    </row>
    <row r="18" spans="1:9" ht="12.75">
      <c r="A18" s="181"/>
      <c r="B18" s="188" t="s">
        <v>432</v>
      </c>
      <c r="C18" s="460" t="s">
        <v>433</v>
      </c>
      <c r="D18" s="461"/>
      <c r="E18" s="461"/>
      <c r="F18" s="461"/>
      <c r="G18" s="462"/>
      <c r="H18" s="189">
        <v>1</v>
      </c>
      <c r="I18" s="190">
        <v>0</v>
      </c>
    </row>
    <row r="19" spans="1:9" ht="12.75">
      <c r="A19" s="181"/>
      <c r="B19" s="188" t="s">
        <v>434</v>
      </c>
      <c r="C19" s="460" t="s">
        <v>435</v>
      </c>
      <c r="D19" s="461"/>
      <c r="E19" s="461"/>
      <c r="F19" s="461"/>
      <c r="G19" s="462"/>
      <c r="H19" s="189">
        <v>0</v>
      </c>
      <c r="I19" s="190">
        <v>0</v>
      </c>
    </row>
    <row r="20" spans="1:9" ht="12.75">
      <c r="A20" s="181"/>
      <c r="B20" s="188" t="s">
        <v>436</v>
      </c>
      <c r="C20" s="460" t="s">
        <v>437</v>
      </c>
      <c r="D20" s="461"/>
      <c r="E20" s="461"/>
      <c r="F20" s="461"/>
      <c r="G20" s="462"/>
      <c r="H20" s="189">
        <v>0</v>
      </c>
      <c r="I20" s="190">
        <v>0</v>
      </c>
    </row>
    <row r="21" spans="1:9" ht="12.75">
      <c r="A21" s="181" t="s">
        <v>438</v>
      </c>
      <c r="B21" s="188" t="s">
        <v>439</v>
      </c>
      <c r="C21" s="460" t="s">
        <v>440</v>
      </c>
      <c r="D21" s="461"/>
      <c r="E21" s="461"/>
      <c r="F21" s="461"/>
      <c r="G21" s="462"/>
      <c r="H21" s="189">
        <v>0</v>
      </c>
      <c r="I21" s="190">
        <v>0</v>
      </c>
    </row>
    <row r="22" spans="1:9" ht="12.75">
      <c r="A22" s="181"/>
      <c r="B22" s="188" t="s">
        <v>441</v>
      </c>
      <c r="C22" s="460" t="s">
        <v>442</v>
      </c>
      <c r="D22" s="461"/>
      <c r="E22" s="461"/>
      <c r="F22" s="461"/>
      <c r="G22" s="462"/>
      <c r="H22" s="189">
        <v>1</v>
      </c>
      <c r="I22" s="190">
        <v>0</v>
      </c>
    </row>
    <row r="23" spans="1:9" ht="12.75">
      <c r="A23" s="181"/>
      <c r="B23" s="188" t="s">
        <v>443</v>
      </c>
      <c r="C23" s="460" t="s">
        <v>444</v>
      </c>
      <c r="D23" s="461"/>
      <c r="E23" s="461"/>
      <c r="F23" s="461"/>
      <c r="G23" s="462"/>
      <c r="H23" s="189">
        <v>11</v>
      </c>
      <c r="I23" s="190">
        <v>0</v>
      </c>
    </row>
    <row r="24" spans="1:9" ht="12.75">
      <c r="A24" s="191"/>
      <c r="B24" s="182" t="s">
        <v>445</v>
      </c>
      <c r="C24" s="460" t="s">
        <v>446</v>
      </c>
      <c r="D24" s="461"/>
      <c r="E24" s="461"/>
      <c r="F24" s="461"/>
      <c r="G24" s="462"/>
      <c r="H24" s="183">
        <v>0</v>
      </c>
      <c r="I24" s="184">
        <v>0</v>
      </c>
    </row>
    <row r="25" spans="1:9" ht="12.75">
      <c r="A25" s="181"/>
      <c r="B25" s="192" t="s">
        <v>447</v>
      </c>
      <c r="C25" s="460" t="s">
        <v>448</v>
      </c>
      <c r="D25" s="461"/>
      <c r="E25" s="461"/>
      <c r="F25" s="461"/>
      <c r="G25" s="462"/>
      <c r="H25" s="193">
        <v>2</v>
      </c>
      <c r="I25" s="194">
        <v>0</v>
      </c>
    </row>
    <row r="26" spans="1:9" ht="12.75">
      <c r="A26" s="181"/>
      <c r="B26" s="188" t="s">
        <v>449</v>
      </c>
      <c r="C26" s="460" t="s">
        <v>450</v>
      </c>
      <c r="D26" s="461"/>
      <c r="E26" s="461"/>
      <c r="F26" s="461"/>
      <c r="G26" s="462"/>
      <c r="H26" s="189">
        <v>0</v>
      </c>
      <c r="I26" s="190">
        <v>0</v>
      </c>
    </row>
    <row r="27" spans="1:9" ht="12.75">
      <c r="A27" s="181"/>
      <c r="B27" s="188" t="s">
        <v>451</v>
      </c>
      <c r="C27" s="460" t="s">
        <v>452</v>
      </c>
      <c r="D27" s="461"/>
      <c r="E27" s="461"/>
      <c r="F27" s="461"/>
      <c r="G27" s="462"/>
      <c r="H27" s="189">
        <v>0</v>
      </c>
      <c r="I27" s="190">
        <v>0</v>
      </c>
    </row>
    <row r="28" spans="1:9" ht="12.75">
      <c r="A28" s="181"/>
      <c r="B28" s="188" t="s">
        <v>453</v>
      </c>
      <c r="C28" s="460" t="s">
        <v>454</v>
      </c>
      <c r="D28" s="461"/>
      <c r="E28" s="461"/>
      <c r="F28" s="461"/>
      <c r="G28" s="462"/>
      <c r="H28" s="189">
        <v>0</v>
      </c>
      <c r="I28" s="190">
        <v>0</v>
      </c>
    </row>
    <row r="29" spans="1:9" ht="12.75">
      <c r="A29" s="191"/>
      <c r="B29" s="182" t="s">
        <v>455</v>
      </c>
      <c r="C29" s="460" t="s">
        <v>456</v>
      </c>
      <c r="D29" s="461"/>
      <c r="E29" s="461"/>
      <c r="F29" s="461"/>
      <c r="G29" s="462"/>
      <c r="H29" s="183">
        <v>0</v>
      </c>
      <c r="I29" s="184">
        <v>0</v>
      </c>
    </row>
    <row r="30" spans="1:9" ht="13.5" thickBot="1">
      <c r="A30" s="191"/>
      <c r="B30" s="195" t="s">
        <v>457</v>
      </c>
      <c r="C30" s="466" t="s">
        <v>458</v>
      </c>
      <c r="D30" s="467"/>
      <c r="E30" s="467"/>
      <c r="F30" s="467"/>
      <c r="G30" s="468"/>
      <c r="H30" s="196">
        <v>0</v>
      </c>
      <c r="I30" s="197">
        <v>0</v>
      </c>
    </row>
    <row r="31" spans="1:9" ht="13.5" thickBot="1">
      <c r="A31" s="469" t="s">
        <v>459</v>
      </c>
      <c r="B31" s="470"/>
      <c r="C31" s="470"/>
      <c r="D31" s="470"/>
      <c r="E31" s="470"/>
      <c r="F31" s="470"/>
      <c r="G31" s="471"/>
      <c r="H31" s="193">
        <v>1192</v>
      </c>
      <c r="I31" s="194">
        <v>28</v>
      </c>
    </row>
    <row r="32" spans="1:9" ht="12.75">
      <c r="A32" s="198" t="s">
        <v>460</v>
      </c>
      <c r="B32" s="178" t="s">
        <v>461</v>
      </c>
      <c r="C32" s="457" t="s">
        <v>462</v>
      </c>
      <c r="D32" s="458"/>
      <c r="E32" s="458"/>
      <c r="F32" s="458"/>
      <c r="G32" s="459"/>
      <c r="H32" s="199" t="s">
        <v>272</v>
      </c>
      <c r="I32" s="200">
        <v>0</v>
      </c>
    </row>
    <row r="33" spans="1:9" ht="13.5" thickBot="1">
      <c r="A33" s="185" t="s">
        <v>463</v>
      </c>
      <c r="B33" s="201" t="s">
        <v>464</v>
      </c>
      <c r="C33" s="466" t="s">
        <v>465</v>
      </c>
      <c r="D33" s="467"/>
      <c r="E33" s="467"/>
      <c r="F33" s="467"/>
      <c r="G33" s="468"/>
      <c r="H33" s="202">
        <v>201</v>
      </c>
      <c r="I33" s="203" t="s">
        <v>284</v>
      </c>
    </row>
    <row r="34" spans="1:9" ht="13.5" thickBot="1">
      <c r="A34" s="469" t="s">
        <v>459</v>
      </c>
      <c r="B34" s="470"/>
      <c r="C34" s="470"/>
      <c r="D34" s="470"/>
      <c r="E34" s="470"/>
      <c r="F34" s="470"/>
      <c r="G34" s="471"/>
      <c r="H34" s="196">
        <v>201</v>
      </c>
      <c r="I34" s="197">
        <v>0</v>
      </c>
    </row>
    <row r="35" spans="1:9" ht="12.75">
      <c r="A35" s="472" t="s">
        <v>466</v>
      </c>
      <c r="B35" s="473"/>
      <c r="C35" s="474" t="s">
        <v>467</v>
      </c>
      <c r="D35" s="475"/>
      <c r="E35" s="475"/>
      <c r="F35" s="475"/>
      <c r="G35" s="476"/>
      <c r="H35" s="204" t="s">
        <v>284</v>
      </c>
      <c r="I35" s="180">
        <v>2</v>
      </c>
    </row>
    <row r="36" spans="1:9" ht="12.75">
      <c r="A36" s="477" t="s">
        <v>468</v>
      </c>
      <c r="B36" s="478"/>
      <c r="C36" s="463" t="s">
        <v>469</v>
      </c>
      <c r="D36" s="464"/>
      <c r="E36" s="464"/>
      <c r="F36" s="464"/>
      <c r="G36" s="465"/>
      <c r="H36" s="205" t="s">
        <v>284</v>
      </c>
      <c r="I36" s="184">
        <v>3</v>
      </c>
    </row>
    <row r="37" spans="1:9" ht="13.5" thickBot="1">
      <c r="A37" s="479" t="s">
        <v>470</v>
      </c>
      <c r="B37" s="480"/>
      <c r="C37" s="481" t="s">
        <v>471</v>
      </c>
      <c r="D37" s="482"/>
      <c r="E37" s="482"/>
      <c r="F37" s="482"/>
      <c r="G37" s="483"/>
      <c r="H37" s="206">
        <v>29</v>
      </c>
      <c r="I37" s="207">
        <v>1</v>
      </c>
    </row>
    <row r="38" spans="1:9" ht="12.75">
      <c r="A38" s="208">
        <v>15</v>
      </c>
      <c r="B38" s="178" t="s">
        <v>461</v>
      </c>
      <c r="C38" s="474" t="s">
        <v>472</v>
      </c>
      <c r="D38" s="475"/>
      <c r="E38" s="475"/>
      <c r="F38" s="475"/>
      <c r="G38" s="476"/>
      <c r="H38" s="209" t="s">
        <v>284</v>
      </c>
      <c r="I38" s="194">
        <v>0</v>
      </c>
    </row>
    <row r="39" spans="1:9" ht="13.5" thickBot="1">
      <c r="A39" s="210" t="s">
        <v>463</v>
      </c>
      <c r="B39" s="201" t="s">
        <v>532</v>
      </c>
      <c r="C39" s="481" t="s">
        <v>473</v>
      </c>
      <c r="D39" s="482"/>
      <c r="E39" s="482"/>
      <c r="F39" s="482"/>
      <c r="G39" s="483"/>
      <c r="H39" s="211" t="s">
        <v>284</v>
      </c>
      <c r="I39" s="207">
        <v>0</v>
      </c>
    </row>
    <row r="40" spans="1:9" ht="13.5" thickBot="1">
      <c r="A40" s="469" t="s">
        <v>459</v>
      </c>
      <c r="B40" s="470"/>
      <c r="C40" s="470"/>
      <c r="D40" s="470"/>
      <c r="E40" s="470"/>
      <c r="F40" s="470"/>
      <c r="G40" s="471"/>
      <c r="H40" s="209" t="s">
        <v>284</v>
      </c>
      <c r="I40" s="194">
        <v>0</v>
      </c>
    </row>
    <row r="41" spans="1:9" ht="12.75">
      <c r="A41" s="212">
        <v>16</v>
      </c>
      <c r="B41" s="178" t="s">
        <v>461</v>
      </c>
      <c r="C41" s="484" t="s">
        <v>474</v>
      </c>
      <c r="D41" s="485"/>
      <c r="E41" s="485"/>
      <c r="F41" s="485"/>
      <c r="G41" s="486"/>
      <c r="H41" s="179">
        <v>18</v>
      </c>
      <c r="I41" s="180">
        <v>1</v>
      </c>
    </row>
    <row r="42" spans="1:9" ht="12.75">
      <c r="A42" s="185" t="s">
        <v>438</v>
      </c>
      <c r="B42" s="182" t="s">
        <v>464</v>
      </c>
      <c r="C42" s="460" t="s">
        <v>475</v>
      </c>
      <c r="D42" s="461"/>
      <c r="E42" s="461"/>
      <c r="F42" s="461"/>
      <c r="G42" s="462"/>
      <c r="H42" s="183">
        <v>209</v>
      </c>
      <c r="I42" s="184">
        <v>4</v>
      </c>
    </row>
    <row r="43" spans="1:9" ht="13.5" thickBot="1">
      <c r="A43" s="185"/>
      <c r="B43" s="201" t="s">
        <v>476</v>
      </c>
      <c r="C43" s="487" t="s">
        <v>477</v>
      </c>
      <c r="D43" s="488"/>
      <c r="E43" s="488"/>
      <c r="F43" s="488"/>
      <c r="G43" s="489"/>
      <c r="H43" s="206">
        <v>13</v>
      </c>
      <c r="I43" s="207">
        <v>0</v>
      </c>
    </row>
    <row r="44" spans="1:9" ht="13.5" thickBot="1">
      <c r="A44" s="469" t="s">
        <v>459</v>
      </c>
      <c r="B44" s="470"/>
      <c r="C44" s="470"/>
      <c r="D44" s="470"/>
      <c r="E44" s="470"/>
      <c r="F44" s="470"/>
      <c r="G44" s="471"/>
      <c r="H44" s="196">
        <v>240</v>
      </c>
      <c r="I44" s="197">
        <v>5</v>
      </c>
    </row>
    <row r="45" spans="1:9" ht="12.75">
      <c r="A45" s="490" t="s">
        <v>478</v>
      </c>
      <c r="B45" s="491"/>
      <c r="C45" s="492" t="s">
        <v>479</v>
      </c>
      <c r="D45" s="458"/>
      <c r="E45" s="458"/>
      <c r="F45" s="458"/>
      <c r="G45" s="459"/>
      <c r="H45" s="204" t="s">
        <v>284</v>
      </c>
      <c r="I45" s="180">
        <v>0</v>
      </c>
    </row>
    <row r="46" spans="1:9" ht="12.75">
      <c r="A46" s="493" t="s">
        <v>480</v>
      </c>
      <c r="B46" s="494"/>
      <c r="C46" s="495" t="s">
        <v>481</v>
      </c>
      <c r="D46" s="461"/>
      <c r="E46" s="461"/>
      <c r="F46" s="461"/>
      <c r="G46" s="462"/>
      <c r="H46" s="183">
        <v>8</v>
      </c>
      <c r="I46" s="184">
        <v>0</v>
      </c>
    </row>
    <row r="47" spans="1:9" ht="12.75">
      <c r="A47" s="493" t="s">
        <v>482</v>
      </c>
      <c r="B47" s="494"/>
      <c r="C47" s="495" t="s">
        <v>483</v>
      </c>
      <c r="D47" s="461"/>
      <c r="E47" s="461"/>
      <c r="F47" s="461"/>
      <c r="G47" s="462"/>
      <c r="H47" s="213" t="s">
        <v>284</v>
      </c>
      <c r="I47" s="184">
        <v>0</v>
      </c>
    </row>
    <row r="48" spans="1:9" ht="12.75">
      <c r="A48" s="493" t="s">
        <v>484</v>
      </c>
      <c r="B48" s="494"/>
      <c r="C48" s="495" t="s">
        <v>485</v>
      </c>
      <c r="D48" s="461"/>
      <c r="E48" s="461"/>
      <c r="F48" s="461"/>
      <c r="G48" s="462"/>
      <c r="H48" s="183">
        <v>7</v>
      </c>
      <c r="I48" s="184">
        <v>0</v>
      </c>
    </row>
    <row r="49" spans="1:9" ht="12.75">
      <c r="A49" s="493" t="s">
        <v>486</v>
      </c>
      <c r="B49" s="494"/>
      <c r="C49" s="495" t="s">
        <v>487</v>
      </c>
      <c r="D49" s="461"/>
      <c r="E49" s="461"/>
      <c r="F49" s="461"/>
      <c r="G49" s="462"/>
      <c r="H49" s="213" t="s">
        <v>284</v>
      </c>
      <c r="I49" s="184">
        <v>0</v>
      </c>
    </row>
    <row r="50" spans="1:9" ht="13.5" thickBot="1">
      <c r="A50" s="496" t="s">
        <v>488</v>
      </c>
      <c r="B50" s="497"/>
      <c r="C50" s="498" t="s">
        <v>489</v>
      </c>
      <c r="D50" s="467"/>
      <c r="E50" s="467"/>
      <c r="F50" s="467"/>
      <c r="G50" s="468"/>
      <c r="H50" s="202">
        <v>7</v>
      </c>
      <c r="I50" s="203" t="s">
        <v>284</v>
      </c>
    </row>
    <row r="51" spans="1:9" ht="12.75">
      <c r="A51" s="490" t="s">
        <v>490</v>
      </c>
      <c r="B51" s="499"/>
      <c r="C51" s="457" t="s">
        <v>491</v>
      </c>
      <c r="D51" s="458"/>
      <c r="E51" s="458"/>
      <c r="F51" s="458"/>
      <c r="G51" s="459"/>
      <c r="H51" s="214">
        <v>0</v>
      </c>
      <c r="I51" s="180">
        <v>3</v>
      </c>
    </row>
    <row r="52" spans="1:9" ht="13.5" thickBot="1">
      <c r="A52" s="500" t="s">
        <v>492</v>
      </c>
      <c r="B52" s="501"/>
      <c r="C52" s="466" t="s">
        <v>493</v>
      </c>
      <c r="D52" s="467"/>
      <c r="E52" s="467"/>
      <c r="F52" s="467"/>
      <c r="G52" s="468"/>
      <c r="H52" s="211" t="s">
        <v>284</v>
      </c>
      <c r="I52" s="197">
        <v>2</v>
      </c>
    </row>
    <row r="53" spans="1:9" ht="12.75">
      <c r="A53" s="208" t="s">
        <v>494</v>
      </c>
      <c r="B53" s="178" t="s">
        <v>461</v>
      </c>
      <c r="C53" s="474" t="s">
        <v>495</v>
      </c>
      <c r="D53" s="475"/>
      <c r="E53" s="475"/>
      <c r="F53" s="475"/>
      <c r="G53" s="476"/>
      <c r="H53" s="215">
        <v>3</v>
      </c>
      <c r="I53" s="194">
        <v>4</v>
      </c>
    </row>
    <row r="54" spans="1:9" ht="13.5" thickBot="1">
      <c r="A54" s="210" t="s">
        <v>496</v>
      </c>
      <c r="B54" s="201" t="s">
        <v>533</v>
      </c>
      <c r="C54" s="481" t="s">
        <v>497</v>
      </c>
      <c r="D54" s="482"/>
      <c r="E54" s="482"/>
      <c r="F54" s="482"/>
      <c r="G54" s="483"/>
      <c r="H54" s="211" t="s">
        <v>284</v>
      </c>
      <c r="I54" s="207">
        <v>0</v>
      </c>
    </row>
    <row r="55" spans="1:9" ht="13.5" thickBot="1">
      <c r="A55" s="469" t="s">
        <v>459</v>
      </c>
      <c r="B55" s="470"/>
      <c r="C55" s="470"/>
      <c r="D55" s="470"/>
      <c r="E55" s="470"/>
      <c r="F55" s="470"/>
      <c r="G55" s="471"/>
      <c r="H55" s="215">
        <v>3</v>
      </c>
      <c r="I55" s="194">
        <v>4</v>
      </c>
    </row>
    <row r="56" spans="1:9" ht="12.75">
      <c r="A56" s="490" t="s">
        <v>498</v>
      </c>
      <c r="B56" s="499"/>
      <c r="C56" s="457" t="s">
        <v>499</v>
      </c>
      <c r="D56" s="458"/>
      <c r="E56" s="458"/>
      <c r="F56" s="458"/>
      <c r="G56" s="459"/>
      <c r="H56" s="214">
        <v>0</v>
      </c>
      <c r="I56" s="180">
        <v>0</v>
      </c>
    </row>
    <row r="57" spans="1:9" ht="13.5" thickBot="1">
      <c r="A57" s="500" t="s">
        <v>500</v>
      </c>
      <c r="B57" s="501"/>
      <c r="C57" s="466" t="s">
        <v>501</v>
      </c>
      <c r="D57" s="467"/>
      <c r="E57" s="467"/>
      <c r="F57" s="467"/>
      <c r="G57" s="468"/>
      <c r="H57" s="211" t="s">
        <v>534</v>
      </c>
      <c r="I57" s="197">
        <v>4</v>
      </c>
    </row>
    <row r="58" spans="1:9" ht="13.5" thickBot="1">
      <c r="A58" s="469" t="s">
        <v>502</v>
      </c>
      <c r="B58" s="470"/>
      <c r="C58" s="470"/>
      <c r="D58" s="470"/>
      <c r="E58" s="470"/>
      <c r="F58" s="470"/>
      <c r="G58" s="471"/>
      <c r="H58" s="196">
        <v>1687</v>
      </c>
      <c r="I58" s="197">
        <v>52</v>
      </c>
    </row>
    <row r="59" spans="1:9" ht="12.75">
      <c r="A59" s="216" t="s">
        <v>503</v>
      </c>
      <c r="B59" s="217"/>
      <c r="C59" s="217"/>
      <c r="D59" s="217"/>
      <c r="E59" s="217"/>
      <c r="F59" s="217"/>
      <c r="G59" s="217"/>
      <c r="H59" s="218"/>
      <c r="I59" s="218"/>
    </row>
    <row r="60" spans="1:9" ht="12.75">
      <c r="A60" s="219"/>
      <c r="B60" s="290" t="s">
        <v>504</v>
      </c>
      <c r="C60" s="290"/>
      <c r="D60" s="290"/>
      <c r="E60" s="290"/>
      <c r="F60" s="290"/>
      <c r="G60" s="290"/>
      <c r="H60" s="290"/>
      <c r="I60" s="290"/>
    </row>
    <row r="61" spans="1:9" ht="12.75">
      <c r="A61" s="219"/>
      <c r="B61" s="216" t="s">
        <v>505</v>
      </c>
      <c r="C61" s="216"/>
      <c r="D61" s="216"/>
      <c r="E61" s="216"/>
      <c r="F61" s="216"/>
      <c r="G61" s="216"/>
      <c r="H61" s="216"/>
      <c r="I61" s="216"/>
    </row>
    <row r="62" spans="1:9" ht="12.75">
      <c r="A62" s="219"/>
      <c r="B62" s="502"/>
      <c r="C62" s="502"/>
      <c r="D62" s="502"/>
      <c r="E62" s="502"/>
      <c r="F62" s="502"/>
      <c r="G62" s="502"/>
      <c r="H62" s="502"/>
      <c r="I62" s="502"/>
    </row>
    <row r="63" spans="1:9" ht="13.5" thickBot="1">
      <c r="A63" s="220" t="s">
        <v>506</v>
      </c>
      <c r="B63" s="221"/>
      <c r="C63" s="222"/>
      <c r="D63" s="222"/>
      <c r="E63" s="222"/>
      <c r="F63" s="222"/>
      <c r="G63" s="222"/>
      <c r="H63" s="223"/>
      <c r="I63" s="223"/>
    </row>
    <row r="64" spans="1:9" ht="10.5" customHeight="1" thickBot="1">
      <c r="A64" s="503"/>
      <c r="B64" s="504"/>
      <c r="C64" s="504"/>
      <c r="D64" s="224" t="s">
        <v>401</v>
      </c>
      <c r="E64" s="225" t="s">
        <v>507</v>
      </c>
      <c r="F64" s="226" t="s">
        <v>386</v>
      </c>
      <c r="G64" s="227" t="s">
        <v>387</v>
      </c>
      <c r="H64" s="226" t="s">
        <v>388</v>
      </c>
      <c r="I64" s="228" t="s">
        <v>508</v>
      </c>
    </row>
    <row r="65" spans="1:9" ht="12.75">
      <c r="A65" s="507" t="s">
        <v>509</v>
      </c>
      <c r="B65" s="508"/>
      <c r="C65" s="509"/>
      <c r="D65" s="229">
        <v>687</v>
      </c>
      <c r="E65" s="230">
        <v>17</v>
      </c>
      <c r="F65" s="231">
        <v>3</v>
      </c>
      <c r="G65" s="231">
        <v>2</v>
      </c>
      <c r="H65" s="232">
        <v>1</v>
      </c>
      <c r="I65" s="233">
        <v>0</v>
      </c>
    </row>
    <row r="66" spans="1:9" ht="12.75">
      <c r="A66" s="510" t="s">
        <v>510</v>
      </c>
      <c r="B66" s="511"/>
      <c r="C66" s="512"/>
      <c r="D66" s="234">
        <v>228</v>
      </c>
      <c r="E66" s="235">
        <v>6</v>
      </c>
      <c r="F66" s="235">
        <v>0</v>
      </c>
      <c r="G66" s="235">
        <v>1</v>
      </c>
      <c r="H66" s="236">
        <v>0</v>
      </c>
      <c r="I66" s="237">
        <v>0</v>
      </c>
    </row>
    <row r="67" spans="1:9" ht="12.75">
      <c r="A67" s="510" t="s">
        <v>511</v>
      </c>
      <c r="B67" s="511"/>
      <c r="C67" s="512"/>
      <c r="D67" s="234">
        <v>315</v>
      </c>
      <c r="E67" s="235">
        <v>6</v>
      </c>
      <c r="F67" s="235">
        <v>0</v>
      </c>
      <c r="G67" s="235">
        <v>1</v>
      </c>
      <c r="H67" s="236">
        <v>0</v>
      </c>
      <c r="I67" s="237">
        <v>0</v>
      </c>
    </row>
    <row r="68" spans="1:9" ht="12.75">
      <c r="A68" s="510" t="s">
        <v>512</v>
      </c>
      <c r="B68" s="511"/>
      <c r="C68" s="512"/>
      <c r="D68" s="234">
        <v>4</v>
      </c>
      <c r="E68" s="235">
        <v>0</v>
      </c>
      <c r="F68" s="235">
        <v>0</v>
      </c>
      <c r="G68" s="235">
        <v>0</v>
      </c>
      <c r="H68" s="236">
        <v>0</v>
      </c>
      <c r="I68" s="237">
        <v>4</v>
      </c>
    </row>
    <row r="69" spans="1:9" ht="12.75">
      <c r="A69" s="510" t="s">
        <v>513</v>
      </c>
      <c r="B69" s="511"/>
      <c r="C69" s="512"/>
      <c r="D69" s="234">
        <v>13</v>
      </c>
      <c r="E69" s="235">
        <v>0</v>
      </c>
      <c r="F69" s="235">
        <v>0</v>
      </c>
      <c r="G69" s="235">
        <v>0</v>
      </c>
      <c r="H69" s="236">
        <v>0</v>
      </c>
      <c r="I69" s="237">
        <v>0</v>
      </c>
    </row>
    <row r="70" spans="1:9" ht="12.75">
      <c r="A70" s="510" t="s">
        <v>514</v>
      </c>
      <c r="B70" s="511"/>
      <c r="C70" s="512"/>
      <c r="D70" s="234">
        <v>3</v>
      </c>
      <c r="E70" s="235">
        <v>0</v>
      </c>
      <c r="F70" s="235">
        <v>0</v>
      </c>
      <c r="G70" s="235">
        <v>0</v>
      </c>
      <c r="H70" s="236">
        <v>0</v>
      </c>
      <c r="I70" s="237">
        <v>0</v>
      </c>
    </row>
    <row r="71" spans="1:9" ht="12.75">
      <c r="A71" s="510" t="s">
        <v>515</v>
      </c>
      <c r="B71" s="511"/>
      <c r="C71" s="512"/>
      <c r="D71" s="234">
        <v>1</v>
      </c>
      <c r="E71" s="235">
        <v>0</v>
      </c>
      <c r="F71" s="235">
        <v>0</v>
      </c>
      <c r="G71" s="235">
        <v>0</v>
      </c>
      <c r="H71" s="236">
        <v>0</v>
      </c>
      <c r="I71" s="237">
        <v>0</v>
      </c>
    </row>
    <row r="72" spans="1:9" ht="12.75">
      <c r="A72" s="510" t="s">
        <v>516</v>
      </c>
      <c r="B72" s="511"/>
      <c r="C72" s="512"/>
      <c r="D72" s="234">
        <v>1</v>
      </c>
      <c r="E72" s="235">
        <v>0</v>
      </c>
      <c r="F72" s="235">
        <v>0</v>
      </c>
      <c r="G72" s="235">
        <v>0</v>
      </c>
      <c r="H72" s="236">
        <v>0</v>
      </c>
      <c r="I72" s="237">
        <v>0</v>
      </c>
    </row>
    <row r="73" spans="1:9" ht="12.75">
      <c r="A73" s="510" t="s">
        <v>517</v>
      </c>
      <c r="B73" s="511"/>
      <c r="C73" s="512"/>
      <c r="D73" s="234">
        <v>3</v>
      </c>
      <c r="E73" s="235">
        <v>0</v>
      </c>
      <c r="F73" s="235">
        <v>0</v>
      </c>
      <c r="G73" s="235">
        <v>0</v>
      </c>
      <c r="H73" s="236">
        <v>0</v>
      </c>
      <c r="I73" s="237">
        <v>0</v>
      </c>
    </row>
    <row r="74" spans="1:9" ht="12.75">
      <c r="A74" s="510" t="s">
        <v>518</v>
      </c>
      <c r="B74" s="511"/>
      <c r="C74" s="512"/>
      <c r="D74" s="234">
        <v>5</v>
      </c>
      <c r="E74" s="235">
        <v>0</v>
      </c>
      <c r="F74" s="235">
        <v>0</v>
      </c>
      <c r="G74" s="235">
        <v>0</v>
      </c>
      <c r="H74" s="236">
        <v>0</v>
      </c>
      <c r="I74" s="237">
        <v>0</v>
      </c>
    </row>
    <row r="75" spans="1:9" ht="12.75">
      <c r="A75" s="510" t="s">
        <v>519</v>
      </c>
      <c r="B75" s="511"/>
      <c r="C75" s="512"/>
      <c r="D75" s="234">
        <v>16</v>
      </c>
      <c r="E75" s="235">
        <v>1</v>
      </c>
      <c r="F75" s="235">
        <v>0</v>
      </c>
      <c r="G75" s="235">
        <v>0</v>
      </c>
      <c r="H75" s="236">
        <v>0</v>
      </c>
      <c r="I75" s="237">
        <v>0</v>
      </c>
    </row>
    <row r="76" spans="1:9" ht="12.75">
      <c r="A76" s="510" t="s">
        <v>520</v>
      </c>
      <c r="B76" s="511"/>
      <c r="C76" s="512"/>
      <c r="D76" s="234">
        <v>4</v>
      </c>
      <c r="E76" s="235">
        <v>0</v>
      </c>
      <c r="F76" s="235">
        <v>0</v>
      </c>
      <c r="G76" s="235">
        <v>0</v>
      </c>
      <c r="H76" s="236">
        <v>1</v>
      </c>
      <c r="I76" s="237">
        <v>0</v>
      </c>
    </row>
    <row r="77" spans="1:9" ht="12.75">
      <c r="A77" s="510" t="s">
        <v>521</v>
      </c>
      <c r="B77" s="511"/>
      <c r="C77" s="512"/>
      <c r="D77" s="234">
        <v>13</v>
      </c>
      <c r="E77" s="235">
        <v>1</v>
      </c>
      <c r="F77" s="235">
        <v>0</v>
      </c>
      <c r="G77" s="235">
        <v>0</v>
      </c>
      <c r="H77" s="236">
        <v>0</v>
      </c>
      <c r="I77" s="237">
        <v>0</v>
      </c>
    </row>
    <row r="78" spans="1:9" ht="12.75">
      <c r="A78" s="510" t="s">
        <v>522</v>
      </c>
      <c r="B78" s="511"/>
      <c r="C78" s="512"/>
      <c r="D78" s="234">
        <v>2</v>
      </c>
      <c r="E78" s="235">
        <v>1</v>
      </c>
      <c r="F78" s="235">
        <v>0</v>
      </c>
      <c r="G78" s="235">
        <v>0</v>
      </c>
      <c r="H78" s="236">
        <v>0</v>
      </c>
      <c r="I78" s="237">
        <v>0</v>
      </c>
    </row>
    <row r="79" spans="1:9" ht="12.75">
      <c r="A79" s="510" t="s">
        <v>523</v>
      </c>
      <c r="B79" s="511"/>
      <c r="C79" s="512"/>
      <c r="D79" s="234">
        <v>6</v>
      </c>
      <c r="E79" s="235">
        <v>1</v>
      </c>
      <c r="F79" s="235">
        <v>0</v>
      </c>
      <c r="G79" s="235">
        <v>0</v>
      </c>
      <c r="H79" s="236">
        <v>0</v>
      </c>
      <c r="I79" s="237">
        <v>0</v>
      </c>
    </row>
    <row r="80" spans="1:9" ht="12.75">
      <c r="A80" s="510" t="s">
        <v>524</v>
      </c>
      <c r="B80" s="511"/>
      <c r="C80" s="512"/>
      <c r="D80" s="234">
        <v>0</v>
      </c>
      <c r="E80" s="235">
        <v>0</v>
      </c>
      <c r="F80" s="235">
        <v>0</v>
      </c>
      <c r="G80" s="235">
        <v>0</v>
      </c>
      <c r="H80" s="236">
        <v>0</v>
      </c>
      <c r="I80" s="237">
        <v>0</v>
      </c>
    </row>
    <row r="81" spans="1:9" ht="12.75">
      <c r="A81" s="510" t="s">
        <v>525</v>
      </c>
      <c r="B81" s="511"/>
      <c r="C81" s="512"/>
      <c r="D81" s="234">
        <v>61</v>
      </c>
      <c r="E81" s="235">
        <v>0</v>
      </c>
      <c r="F81" s="235">
        <v>0</v>
      </c>
      <c r="G81" s="235">
        <v>0</v>
      </c>
      <c r="H81" s="236">
        <v>0</v>
      </c>
      <c r="I81" s="237">
        <v>0</v>
      </c>
    </row>
    <row r="82" spans="1:9" ht="12.75">
      <c r="A82" s="510" t="s">
        <v>526</v>
      </c>
      <c r="B82" s="511"/>
      <c r="C82" s="512"/>
      <c r="D82" s="234">
        <v>25</v>
      </c>
      <c r="E82" s="235">
        <v>0</v>
      </c>
      <c r="F82" s="235">
        <v>0</v>
      </c>
      <c r="G82" s="235">
        <v>0</v>
      </c>
      <c r="H82" s="236">
        <v>0</v>
      </c>
      <c r="I82" s="237">
        <v>0</v>
      </c>
    </row>
    <row r="83" spans="1:9" ht="12.75">
      <c r="A83" s="510" t="s">
        <v>527</v>
      </c>
      <c r="B83" s="511"/>
      <c r="C83" s="512"/>
      <c r="D83" s="234">
        <v>84</v>
      </c>
      <c r="E83" s="235">
        <v>3</v>
      </c>
      <c r="F83" s="235">
        <v>0</v>
      </c>
      <c r="G83" s="235">
        <v>0</v>
      </c>
      <c r="H83" s="236">
        <v>0</v>
      </c>
      <c r="I83" s="237">
        <v>0</v>
      </c>
    </row>
    <row r="84" spans="1:9" ht="12.75">
      <c r="A84" s="510" t="s">
        <v>528</v>
      </c>
      <c r="B84" s="511"/>
      <c r="C84" s="512"/>
      <c r="D84" s="234">
        <v>6</v>
      </c>
      <c r="E84" s="235">
        <v>2</v>
      </c>
      <c r="F84" s="235">
        <v>0</v>
      </c>
      <c r="G84" s="235">
        <v>0</v>
      </c>
      <c r="H84" s="236">
        <v>0</v>
      </c>
      <c r="I84" s="237">
        <v>0</v>
      </c>
    </row>
    <row r="85" spans="1:9" ht="12.75">
      <c r="A85" s="510" t="s">
        <v>529</v>
      </c>
      <c r="B85" s="511"/>
      <c r="C85" s="512"/>
      <c r="D85" s="234">
        <v>5</v>
      </c>
      <c r="E85" s="235">
        <v>0</v>
      </c>
      <c r="F85" s="238">
        <v>0</v>
      </c>
      <c r="G85" s="238">
        <v>0</v>
      </c>
      <c r="H85" s="239">
        <v>0</v>
      </c>
      <c r="I85" s="240">
        <v>0</v>
      </c>
    </row>
    <row r="86" spans="1:9" ht="13.5" thickBot="1">
      <c r="A86" s="513" t="s">
        <v>530</v>
      </c>
      <c r="B86" s="514"/>
      <c r="C86" s="515"/>
      <c r="D86" s="241">
        <v>205</v>
      </c>
      <c r="E86" s="242">
        <v>1</v>
      </c>
      <c r="F86" s="238">
        <v>0</v>
      </c>
      <c r="G86" s="238">
        <v>0</v>
      </c>
      <c r="H86" s="239">
        <v>0</v>
      </c>
      <c r="I86" s="240">
        <v>0</v>
      </c>
    </row>
    <row r="87" spans="1:9" ht="13.5" thickBot="1">
      <c r="A87" s="243"/>
      <c r="B87" s="505" t="s">
        <v>531</v>
      </c>
      <c r="C87" s="506"/>
      <c r="D87" s="244">
        <f aca="true" t="shared" si="0" ref="D87:I87">SUM(D65:D86)</f>
        <v>1687</v>
      </c>
      <c r="E87" s="245">
        <f t="shared" si="0"/>
        <v>39</v>
      </c>
      <c r="F87" s="245">
        <f t="shared" si="0"/>
        <v>3</v>
      </c>
      <c r="G87" s="245">
        <f t="shared" si="0"/>
        <v>4</v>
      </c>
      <c r="H87" s="246">
        <f t="shared" si="0"/>
        <v>2</v>
      </c>
      <c r="I87" s="247">
        <f t="shared" si="0"/>
        <v>4</v>
      </c>
    </row>
  </sheetData>
  <sheetProtection/>
  <mergeCells count="95">
    <mergeCell ref="A83:C83"/>
    <mergeCell ref="A84:C84"/>
    <mergeCell ref="A85:C85"/>
    <mergeCell ref="A86:C86"/>
    <mergeCell ref="A77:C77"/>
    <mergeCell ref="A78:C78"/>
    <mergeCell ref="A79:C79"/>
    <mergeCell ref="A80:C80"/>
    <mergeCell ref="A81:C81"/>
    <mergeCell ref="A82:C82"/>
    <mergeCell ref="A71:C71"/>
    <mergeCell ref="A72:C72"/>
    <mergeCell ref="A73:C73"/>
    <mergeCell ref="A74:C74"/>
    <mergeCell ref="A75:C75"/>
    <mergeCell ref="A76:C76"/>
    <mergeCell ref="A65:C65"/>
    <mergeCell ref="A66:C66"/>
    <mergeCell ref="A67:C67"/>
    <mergeCell ref="A68:C68"/>
    <mergeCell ref="A69:C69"/>
    <mergeCell ref="A70:C70"/>
    <mergeCell ref="A58:G58"/>
    <mergeCell ref="B62:I62"/>
    <mergeCell ref="A64:C64"/>
    <mergeCell ref="B87:C87"/>
    <mergeCell ref="C53:G53"/>
    <mergeCell ref="C54:G54"/>
    <mergeCell ref="A55:G55"/>
    <mergeCell ref="A56:B56"/>
    <mergeCell ref="C56:G56"/>
    <mergeCell ref="A57:B57"/>
    <mergeCell ref="C57:G57"/>
    <mergeCell ref="A50:B50"/>
    <mergeCell ref="C50:G50"/>
    <mergeCell ref="A51:B51"/>
    <mergeCell ref="C51:G51"/>
    <mergeCell ref="A52:B52"/>
    <mergeCell ref="C52:G52"/>
    <mergeCell ref="A47:B47"/>
    <mergeCell ref="C47:G47"/>
    <mergeCell ref="A48:B48"/>
    <mergeCell ref="C48:G48"/>
    <mergeCell ref="A49:B49"/>
    <mergeCell ref="C49:G49"/>
    <mergeCell ref="C42:G42"/>
    <mergeCell ref="C43:G43"/>
    <mergeCell ref="A44:G44"/>
    <mergeCell ref="A45:B45"/>
    <mergeCell ref="C45:G45"/>
    <mergeCell ref="A46:B46"/>
    <mergeCell ref="C46:G46"/>
    <mergeCell ref="A37:B37"/>
    <mergeCell ref="C37:G37"/>
    <mergeCell ref="C38:G38"/>
    <mergeCell ref="C39:G39"/>
    <mergeCell ref="A40:G40"/>
    <mergeCell ref="C41:G41"/>
    <mergeCell ref="C32:G32"/>
    <mergeCell ref="C33:G33"/>
    <mergeCell ref="A34:G34"/>
    <mergeCell ref="A35:B35"/>
    <mergeCell ref="C35:G35"/>
    <mergeCell ref="A36:B36"/>
    <mergeCell ref="C36:G36"/>
    <mergeCell ref="C26:G26"/>
    <mergeCell ref="C27:G27"/>
    <mergeCell ref="C28:G28"/>
    <mergeCell ref="C29:G29"/>
    <mergeCell ref="C30:G30"/>
    <mergeCell ref="A31:G31"/>
    <mergeCell ref="C20:G20"/>
    <mergeCell ref="C21:G21"/>
    <mergeCell ref="C22:G22"/>
    <mergeCell ref="C23:G23"/>
    <mergeCell ref="C24:G24"/>
    <mergeCell ref="C25:G25"/>
    <mergeCell ref="C14:G14"/>
    <mergeCell ref="C15:G15"/>
    <mergeCell ref="C16:G16"/>
    <mergeCell ref="C17:G17"/>
    <mergeCell ref="C18:G18"/>
    <mergeCell ref="C19:G19"/>
    <mergeCell ref="C8:G8"/>
    <mergeCell ref="C9:G9"/>
    <mergeCell ref="C10:G10"/>
    <mergeCell ref="C11:G11"/>
    <mergeCell ref="C12:G12"/>
    <mergeCell ref="C13:G13"/>
    <mergeCell ref="A1:I1"/>
    <mergeCell ref="A3:G3"/>
    <mergeCell ref="C4:G4"/>
    <mergeCell ref="C5:G5"/>
    <mergeCell ref="C6:G6"/>
    <mergeCell ref="C7:G7"/>
  </mergeCells>
  <printOptions/>
  <pageMargins left="0.7" right="0.7" top="0.75" bottom="0.75" header="0.3" footer="0.3"/>
  <pageSetup fitToHeight="1" fitToWidth="1" horizontalDpi="600" verticalDpi="600" orientation="portrait" paperSize="9" scale="68" r:id="rId1"/>
</worksheet>
</file>

<file path=xl/worksheets/sheet26.xml><?xml version="1.0" encoding="utf-8"?>
<worksheet xmlns="http://schemas.openxmlformats.org/spreadsheetml/2006/main" xmlns:r="http://schemas.openxmlformats.org/officeDocument/2006/relationships">
  <dimension ref="A1:L6"/>
  <sheetViews>
    <sheetView zoomScalePageLayoutView="0" workbookViewId="0" topLeftCell="A1">
      <selection activeCell="A2" sqref="A2:B3"/>
    </sheetView>
  </sheetViews>
  <sheetFormatPr defaultColWidth="9.00390625" defaultRowHeight="13.5"/>
  <cols>
    <col min="1" max="1" width="4.375" style="0" customWidth="1"/>
    <col min="2" max="2" width="11.125" style="0" bestFit="1" customWidth="1"/>
  </cols>
  <sheetData>
    <row r="1" spans="1:12" ht="13.5" thickBot="1">
      <c r="A1" s="316" t="s">
        <v>578</v>
      </c>
      <c r="B1" s="316"/>
      <c r="C1" s="316"/>
      <c r="D1" s="316"/>
      <c r="E1" s="316"/>
      <c r="F1" s="316"/>
      <c r="G1" s="316"/>
      <c r="H1" s="316"/>
      <c r="I1" s="316"/>
      <c r="J1" s="316"/>
      <c r="K1" s="316"/>
      <c r="L1" s="316"/>
    </row>
    <row r="2" spans="1:12" ht="12.75">
      <c r="A2" s="522"/>
      <c r="B2" s="523"/>
      <c r="C2" s="526" t="s">
        <v>392</v>
      </c>
      <c r="D2" s="516" t="s">
        <v>393</v>
      </c>
      <c r="E2" s="516" t="s">
        <v>267</v>
      </c>
      <c r="F2" s="516" t="s">
        <v>3</v>
      </c>
      <c r="G2" s="516" t="s">
        <v>16</v>
      </c>
      <c r="H2" s="516" t="s">
        <v>289</v>
      </c>
      <c r="I2" s="516" t="s">
        <v>268</v>
      </c>
      <c r="J2" s="516" t="s">
        <v>269</v>
      </c>
      <c r="K2" s="516" t="s">
        <v>270</v>
      </c>
      <c r="L2" s="518" t="s">
        <v>271</v>
      </c>
    </row>
    <row r="3" spans="1:12" ht="12.75">
      <c r="A3" s="524"/>
      <c r="B3" s="525"/>
      <c r="C3" s="527"/>
      <c r="D3" s="517"/>
      <c r="E3" s="517"/>
      <c r="F3" s="517"/>
      <c r="G3" s="517"/>
      <c r="H3" s="517"/>
      <c r="I3" s="517"/>
      <c r="J3" s="517"/>
      <c r="K3" s="517"/>
      <c r="L3" s="519"/>
    </row>
    <row r="4" spans="1:12" ht="12.75">
      <c r="A4" s="520" t="s">
        <v>394</v>
      </c>
      <c r="B4" s="521"/>
      <c r="C4" s="156">
        <f aca="true" t="shared" si="0" ref="C4:L4">C5+C6</f>
        <v>35156</v>
      </c>
      <c r="D4" s="156">
        <f t="shared" si="0"/>
        <v>36172</v>
      </c>
      <c r="E4" s="156">
        <f t="shared" si="0"/>
        <v>33944</v>
      </c>
      <c r="F4" s="156">
        <f t="shared" si="0"/>
        <v>34616</v>
      </c>
      <c r="G4" s="156">
        <f t="shared" si="0"/>
        <v>35127</v>
      </c>
      <c r="H4" s="156">
        <f t="shared" si="0"/>
        <v>36870</v>
      </c>
      <c r="I4" s="156">
        <f t="shared" si="0"/>
        <v>40971</v>
      </c>
      <c r="J4" s="156">
        <f t="shared" si="0"/>
        <v>46351</v>
      </c>
      <c r="K4" s="157">
        <f t="shared" si="0"/>
        <v>47098</v>
      </c>
      <c r="L4" s="158">
        <f t="shared" si="0"/>
        <v>53487</v>
      </c>
    </row>
    <row r="5" spans="1:12" ht="12.75">
      <c r="A5" s="159"/>
      <c r="B5" s="160" t="s">
        <v>395</v>
      </c>
      <c r="C5" s="161">
        <v>18461</v>
      </c>
      <c r="D5" s="161">
        <v>18191</v>
      </c>
      <c r="E5" s="161">
        <v>15893</v>
      </c>
      <c r="F5" s="161">
        <v>16371</v>
      </c>
      <c r="G5" s="162">
        <v>16186</v>
      </c>
      <c r="H5" s="161">
        <v>17035</v>
      </c>
      <c r="I5" s="161">
        <v>19472</v>
      </c>
      <c r="J5" s="161">
        <v>22369</v>
      </c>
      <c r="K5" s="163">
        <v>23630</v>
      </c>
      <c r="L5" s="164">
        <v>24183</v>
      </c>
    </row>
    <row r="6" spans="1:12" ht="13.5" thickBot="1">
      <c r="A6" s="165"/>
      <c r="B6" s="166" t="s">
        <v>396</v>
      </c>
      <c r="C6" s="167">
        <v>16695</v>
      </c>
      <c r="D6" s="167">
        <v>17981</v>
      </c>
      <c r="E6" s="167">
        <v>18051</v>
      </c>
      <c r="F6" s="167">
        <v>18245</v>
      </c>
      <c r="G6" s="168">
        <v>18941</v>
      </c>
      <c r="H6" s="167">
        <v>19835</v>
      </c>
      <c r="I6" s="167">
        <v>21499</v>
      </c>
      <c r="J6" s="167">
        <v>23982</v>
      </c>
      <c r="K6" s="169">
        <v>23468</v>
      </c>
      <c r="L6" s="170">
        <v>29304</v>
      </c>
    </row>
  </sheetData>
  <sheetProtection/>
  <mergeCells count="13">
    <mergeCell ref="A4:B4"/>
    <mergeCell ref="A2:B3"/>
    <mergeCell ref="C2:C3"/>
    <mergeCell ref="D2:D3"/>
    <mergeCell ref="E2:E3"/>
    <mergeCell ref="F2:F3"/>
    <mergeCell ref="G2:G3"/>
    <mergeCell ref="H2:H3"/>
    <mergeCell ref="I2:I3"/>
    <mergeCell ref="J2:J3"/>
    <mergeCell ref="K2:K3"/>
    <mergeCell ref="A1:L1"/>
    <mergeCell ref="L2:L3"/>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K4"/>
  <sheetViews>
    <sheetView zoomScalePageLayoutView="0" workbookViewId="0" topLeftCell="A1">
      <selection activeCell="A2" sqref="A2:A3"/>
    </sheetView>
  </sheetViews>
  <sheetFormatPr defaultColWidth="9.00390625" defaultRowHeight="13.5"/>
  <cols>
    <col min="1" max="1" width="19.375" style="0" customWidth="1"/>
  </cols>
  <sheetData>
    <row r="1" spans="1:11" ht="12.75">
      <c r="A1" s="295" t="s">
        <v>579</v>
      </c>
      <c r="B1" s="295"/>
      <c r="C1" s="295"/>
      <c r="D1" s="295"/>
      <c r="E1" s="295"/>
      <c r="F1" s="295"/>
      <c r="G1" s="295"/>
      <c r="H1" s="295"/>
      <c r="I1" s="295"/>
      <c r="J1" s="295"/>
      <c r="K1" s="295"/>
    </row>
    <row r="2" spans="1:11" ht="12.75">
      <c r="A2" s="528"/>
      <c r="B2" s="404" t="s">
        <v>0</v>
      </c>
      <c r="C2" s="404" t="s">
        <v>1</v>
      </c>
      <c r="D2" s="404" t="s">
        <v>267</v>
      </c>
      <c r="E2" s="404" t="s">
        <v>3</v>
      </c>
      <c r="F2" s="404" t="s">
        <v>16</v>
      </c>
      <c r="G2" s="404" t="s">
        <v>289</v>
      </c>
      <c r="H2" s="404" t="s">
        <v>268</v>
      </c>
      <c r="I2" s="404" t="s">
        <v>269</v>
      </c>
      <c r="J2" s="404" t="s">
        <v>270</v>
      </c>
      <c r="K2" s="404" t="s">
        <v>397</v>
      </c>
    </row>
    <row r="3" spans="1:11" ht="12.75">
      <c r="A3" s="529"/>
      <c r="B3" s="405"/>
      <c r="C3" s="405"/>
      <c r="D3" s="405"/>
      <c r="E3" s="405"/>
      <c r="F3" s="405"/>
      <c r="G3" s="405"/>
      <c r="H3" s="405"/>
      <c r="I3" s="405"/>
      <c r="J3" s="405"/>
      <c r="K3" s="405"/>
    </row>
    <row r="4" spans="1:11" ht="12.75">
      <c r="A4" s="138" t="s">
        <v>398</v>
      </c>
      <c r="B4" s="171">
        <v>580</v>
      </c>
      <c r="C4" s="171">
        <v>500</v>
      </c>
      <c r="D4" s="171">
        <v>650</v>
      </c>
      <c r="E4" s="171">
        <v>780</v>
      </c>
      <c r="F4" s="171">
        <v>660</v>
      </c>
      <c r="G4" s="171">
        <v>630</v>
      </c>
      <c r="H4" s="171">
        <v>690</v>
      </c>
      <c r="I4" s="171">
        <v>600</v>
      </c>
      <c r="J4" s="171">
        <v>520</v>
      </c>
      <c r="K4" s="171">
        <v>490</v>
      </c>
    </row>
  </sheetData>
  <sheetProtection/>
  <mergeCells count="12">
    <mergeCell ref="G2:G3"/>
    <mergeCell ref="H2:H3"/>
    <mergeCell ref="I2:I3"/>
    <mergeCell ref="J2:J3"/>
    <mergeCell ref="K2:K3"/>
    <mergeCell ref="A1:K1"/>
    <mergeCell ref="A2:A3"/>
    <mergeCell ref="B2:B3"/>
    <mergeCell ref="C2:C3"/>
    <mergeCell ref="D2:D3"/>
    <mergeCell ref="E2:E3"/>
    <mergeCell ref="F2:F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0"/>
  <sheetViews>
    <sheetView zoomScale="68" zoomScaleNormal="68" zoomScalePageLayoutView="0" workbookViewId="0" topLeftCell="A1">
      <selection activeCell="A2" sqref="A2:B3"/>
    </sheetView>
  </sheetViews>
  <sheetFormatPr defaultColWidth="9.00390625" defaultRowHeight="13.5"/>
  <cols>
    <col min="1" max="1" width="2.875" style="2" customWidth="1"/>
    <col min="2" max="2" width="22.375" style="3" customWidth="1"/>
    <col min="3" max="10" width="7.875" style="1" bestFit="1" customWidth="1"/>
    <col min="11" max="12" width="8.00390625" style="1" bestFit="1" customWidth="1"/>
    <col min="13" max="16384" width="9.00390625" style="1" customWidth="1"/>
  </cols>
  <sheetData>
    <row r="1" spans="1:12" ht="16.5" thickBot="1">
      <c r="A1" s="306" t="s">
        <v>560</v>
      </c>
      <c r="B1" s="306"/>
      <c r="C1" s="306"/>
      <c r="D1" s="306"/>
      <c r="E1" s="306"/>
      <c r="F1" s="306"/>
      <c r="G1" s="306"/>
      <c r="H1" s="306"/>
      <c r="I1" s="306"/>
      <c r="J1" s="306"/>
      <c r="K1" s="306"/>
      <c r="L1" s="306"/>
    </row>
    <row r="2" spans="1:12" ht="18" customHeight="1">
      <c r="A2" s="310"/>
      <c r="B2" s="311"/>
      <c r="C2" s="300" t="s">
        <v>0</v>
      </c>
      <c r="D2" s="300" t="s">
        <v>1</v>
      </c>
      <c r="E2" s="300" t="s">
        <v>2</v>
      </c>
      <c r="F2" s="300" t="s">
        <v>3</v>
      </c>
      <c r="G2" s="300" t="s">
        <v>9</v>
      </c>
      <c r="H2" s="300" t="s">
        <v>10</v>
      </c>
      <c r="I2" s="300" t="s">
        <v>11</v>
      </c>
      <c r="J2" s="307" t="s">
        <v>12</v>
      </c>
      <c r="K2" s="304" t="s">
        <v>13</v>
      </c>
      <c r="L2" s="302" t="s">
        <v>14</v>
      </c>
    </row>
    <row r="3" spans="1:12" ht="21.75" customHeight="1" thickBot="1">
      <c r="A3" s="312"/>
      <c r="B3" s="313"/>
      <c r="C3" s="301"/>
      <c r="D3" s="301"/>
      <c r="E3" s="301"/>
      <c r="F3" s="301"/>
      <c r="G3" s="301"/>
      <c r="H3" s="301"/>
      <c r="I3" s="301"/>
      <c r="J3" s="306"/>
      <c r="K3" s="305"/>
      <c r="L3" s="303"/>
    </row>
    <row r="4" spans="1:12" ht="32.25" customHeight="1">
      <c r="A4" s="314" t="s">
        <v>4</v>
      </c>
      <c r="B4" s="315"/>
      <c r="C4" s="7">
        <f>SUM(C5:C6)</f>
        <v>350</v>
      </c>
      <c r="D4" s="7">
        <f>SUM(D5:D6)</f>
        <v>340</v>
      </c>
      <c r="E4" s="7">
        <f>SUM(E5:E6)</f>
        <v>330</v>
      </c>
      <c r="F4" s="7">
        <f>SUM(F5:F6)</f>
        <v>310</v>
      </c>
      <c r="G4" s="7">
        <v>300</v>
      </c>
      <c r="H4" s="12">
        <v>290</v>
      </c>
      <c r="I4" s="20">
        <v>290</v>
      </c>
      <c r="J4" s="21">
        <v>280</v>
      </c>
      <c r="K4" s="7">
        <v>270</v>
      </c>
      <c r="L4" s="27">
        <v>250</v>
      </c>
    </row>
    <row r="5" spans="1:12" ht="32.25" customHeight="1">
      <c r="A5" s="4"/>
      <c r="B5" s="5" t="s">
        <v>7</v>
      </c>
      <c r="C5" s="8">
        <v>80</v>
      </c>
      <c r="D5" s="8">
        <v>90</v>
      </c>
      <c r="E5" s="8">
        <v>90</v>
      </c>
      <c r="F5" s="8">
        <v>80</v>
      </c>
      <c r="G5" s="8">
        <v>70</v>
      </c>
      <c r="H5" s="13">
        <v>60</v>
      </c>
      <c r="I5" s="9">
        <v>50</v>
      </c>
      <c r="J5" s="16">
        <v>50</v>
      </c>
      <c r="K5" s="31">
        <v>50</v>
      </c>
      <c r="L5" s="28">
        <v>50</v>
      </c>
    </row>
    <row r="6" spans="1:12" ht="32.25" customHeight="1" thickBot="1">
      <c r="A6" s="22"/>
      <c r="B6" s="23" t="s">
        <v>8</v>
      </c>
      <c r="C6" s="11">
        <v>270</v>
      </c>
      <c r="D6" s="11">
        <v>250</v>
      </c>
      <c r="E6" s="11">
        <v>240</v>
      </c>
      <c r="F6" s="11">
        <v>230</v>
      </c>
      <c r="G6" s="11">
        <v>230</v>
      </c>
      <c r="H6" s="15">
        <v>230</v>
      </c>
      <c r="I6" s="11">
        <v>240</v>
      </c>
      <c r="J6" s="19">
        <v>230</v>
      </c>
      <c r="K6" s="11">
        <v>220</v>
      </c>
      <c r="L6" s="29">
        <v>200</v>
      </c>
    </row>
    <row r="7" spans="1:12" ht="32.25" customHeight="1">
      <c r="A7" s="314" t="s">
        <v>5</v>
      </c>
      <c r="B7" s="315"/>
      <c r="C7" s="7">
        <f>SUM(C8:C9)</f>
        <v>1050</v>
      </c>
      <c r="D7" s="7">
        <f>SUM(D8:D9)</f>
        <v>1000</v>
      </c>
      <c r="E7" s="7">
        <f>SUM(E8:E9)</f>
        <v>1020</v>
      </c>
      <c r="F7" s="7">
        <f>SUM(F8:F9)</f>
        <v>1000</v>
      </c>
      <c r="G7" s="7">
        <v>1010</v>
      </c>
      <c r="H7" s="12">
        <v>1040</v>
      </c>
      <c r="I7" s="7">
        <f>SUM(I8:I9)</f>
        <v>1010</v>
      </c>
      <c r="J7" s="17">
        <v>970</v>
      </c>
      <c r="K7" s="7">
        <v>980</v>
      </c>
      <c r="L7" s="27">
        <v>940</v>
      </c>
    </row>
    <row r="8" spans="1:12" ht="32.25" customHeight="1">
      <c r="A8" s="6"/>
      <c r="B8" s="5" t="s">
        <v>7</v>
      </c>
      <c r="C8" s="10">
        <v>50</v>
      </c>
      <c r="D8" s="10">
        <v>60</v>
      </c>
      <c r="E8" s="10">
        <v>80</v>
      </c>
      <c r="F8" s="10">
        <v>70</v>
      </c>
      <c r="G8" s="10">
        <v>60</v>
      </c>
      <c r="H8" s="14">
        <v>70</v>
      </c>
      <c r="I8" s="10">
        <v>40</v>
      </c>
      <c r="J8" s="18">
        <v>30</v>
      </c>
      <c r="K8" s="31">
        <v>30</v>
      </c>
      <c r="L8" s="28">
        <v>20</v>
      </c>
    </row>
    <row r="9" spans="1:12" ht="32.25" customHeight="1" thickBot="1">
      <c r="A9" s="22"/>
      <c r="B9" s="23" t="s">
        <v>8</v>
      </c>
      <c r="C9" s="11">
        <v>1000</v>
      </c>
      <c r="D9" s="11">
        <v>940</v>
      </c>
      <c r="E9" s="11">
        <v>940</v>
      </c>
      <c r="F9" s="11">
        <v>930</v>
      </c>
      <c r="G9" s="11">
        <v>950</v>
      </c>
      <c r="H9" s="15">
        <v>970</v>
      </c>
      <c r="I9" s="11">
        <v>970</v>
      </c>
      <c r="J9" s="19">
        <v>940</v>
      </c>
      <c r="K9" s="11">
        <v>950</v>
      </c>
      <c r="L9" s="29">
        <v>920</v>
      </c>
    </row>
    <row r="10" spans="1:12" ht="32.25" customHeight="1" thickBot="1">
      <c r="A10" s="308" t="s">
        <v>6</v>
      </c>
      <c r="B10" s="309"/>
      <c r="C10" s="24">
        <f>C4+C7</f>
        <v>1400</v>
      </c>
      <c r="D10" s="24">
        <f>D4+D7</f>
        <v>1340</v>
      </c>
      <c r="E10" s="24">
        <f>E4+E7</f>
        <v>1350</v>
      </c>
      <c r="F10" s="24">
        <f>F4+F7</f>
        <v>1310</v>
      </c>
      <c r="G10" s="24">
        <v>1310</v>
      </c>
      <c r="H10" s="25">
        <v>1330</v>
      </c>
      <c r="I10" s="24">
        <f>I4+I7</f>
        <v>1300</v>
      </c>
      <c r="J10" s="26">
        <v>1250</v>
      </c>
      <c r="K10" s="24">
        <v>1250</v>
      </c>
      <c r="L10" s="30">
        <f>L4+L7</f>
        <v>1190</v>
      </c>
    </row>
  </sheetData>
  <sheetProtection/>
  <mergeCells count="15">
    <mergeCell ref="A10:B10"/>
    <mergeCell ref="A2:B3"/>
    <mergeCell ref="A4:B4"/>
    <mergeCell ref="A7:B7"/>
    <mergeCell ref="D2:D3"/>
    <mergeCell ref="E2:E3"/>
    <mergeCell ref="I2:I3"/>
    <mergeCell ref="L2:L3"/>
    <mergeCell ref="C2:C3"/>
    <mergeCell ref="H2:H3"/>
    <mergeCell ref="K2:K3"/>
    <mergeCell ref="A1:L1"/>
    <mergeCell ref="F2:F3"/>
    <mergeCell ref="G2:G3"/>
    <mergeCell ref="J2:J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0"/>
  <sheetViews>
    <sheetView zoomScalePageLayoutView="0" workbookViewId="0" topLeftCell="A1">
      <selection activeCell="F10" sqref="F10"/>
    </sheetView>
  </sheetViews>
  <sheetFormatPr defaultColWidth="9.00390625" defaultRowHeight="13.5"/>
  <cols>
    <col min="1" max="1" width="4.625" style="0" customWidth="1"/>
    <col min="2" max="2" width="18.625" style="0" bestFit="1" customWidth="1"/>
  </cols>
  <sheetData>
    <row r="1" spans="1:12" ht="13.5" thickBot="1">
      <c r="A1" s="316" t="s">
        <v>582</v>
      </c>
      <c r="B1" s="316"/>
      <c r="C1" s="316"/>
      <c r="D1" s="316"/>
      <c r="E1" s="316"/>
      <c r="F1" s="316"/>
      <c r="G1" s="316"/>
      <c r="H1" s="316"/>
      <c r="I1" s="316"/>
      <c r="J1" s="316"/>
      <c r="K1" s="316"/>
      <c r="L1" s="316"/>
    </row>
    <row r="2" spans="1:12" ht="12.75">
      <c r="A2" s="310"/>
      <c r="B2" s="311"/>
      <c r="C2" s="300" t="s">
        <v>0</v>
      </c>
      <c r="D2" s="300" t="s">
        <v>1</v>
      </c>
      <c r="E2" s="300" t="s">
        <v>15</v>
      </c>
      <c r="F2" s="300" t="s">
        <v>3</v>
      </c>
      <c r="G2" s="300" t="s">
        <v>16</v>
      </c>
      <c r="H2" s="300" t="s">
        <v>17</v>
      </c>
      <c r="I2" s="300" t="s">
        <v>18</v>
      </c>
      <c r="J2" s="307" t="s">
        <v>19</v>
      </c>
      <c r="K2" s="304" t="s">
        <v>20</v>
      </c>
      <c r="L2" s="302" t="s">
        <v>21</v>
      </c>
    </row>
    <row r="3" spans="1:12" ht="13.5" thickBot="1">
      <c r="A3" s="312"/>
      <c r="B3" s="313"/>
      <c r="C3" s="301"/>
      <c r="D3" s="301"/>
      <c r="E3" s="301"/>
      <c r="F3" s="301"/>
      <c r="G3" s="301"/>
      <c r="H3" s="301"/>
      <c r="I3" s="301"/>
      <c r="J3" s="306"/>
      <c r="K3" s="305"/>
      <c r="L3" s="303"/>
    </row>
    <row r="4" spans="1:12" ht="15.75">
      <c r="A4" s="314" t="s">
        <v>22</v>
      </c>
      <c r="B4" s="315"/>
      <c r="C4" s="7">
        <f>SUM(C5:C6)</f>
        <v>860</v>
      </c>
      <c r="D4" s="7">
        <f>SUM(D5:D6)</f>
        <v>820</v>
      </c>
      <c r="E4" s="7">
        <f>SUM(E5:E6)</f>
        <v>810</v>
      </c>
      <c r="F4" s="7">
        <f>SUM(F5:F6)</f>
        <v>750</v>
      </c>
      <c r="G4" s="12">
        <f>SUM(G5:G6)</f>
        <v>790</v>
      </c>
      <c r="H4" s="12">
        <v>860</v>
      </c>
      <c r="I4" s="7">
        <f>SUM(I5:I6)</f>
        <v>920</v>
      </c>
      <c r="J4" s="17">
        <v>620</v>
      </c>
      <c r="K4" s="7">
        <v>660</v>
      </c>
      <c r="L4" s="27">
        <v>610</v>
      </c>
    </row>
    <row r="5" spans="1:12" ht="15.75">
      <c r="A5" s="4"/>
      <c r="B5" s="5" t="s">
        <v>7</v>
      </c>
      <c r="C5" s="8">
        <v>470</v>
      </c>
      <c r="D5" s="8">
        <v>430</v>
      </c>
      <c r="E5" s="8">
        <v>430</v>
      </c>
      <c r="F5" s="8">
        <v>350</v>
      </c>
      <c r="G5" s="13">
        <v>390</v>
      </c>
      <c r="H5" s="13">
        <v>440</v>
      </c>
      <c r="I5" s="8">
        <v>520</v>
      </c>
      <c r="J5" s="32">
        <v>320</v>
      </c>
      <c r="K5" s="31">
        <v>280</v>
      </c>
      <c r="L5" s="28">
        <v>240</v>
      </c>
    </row>
    <row r="6" spans="1:12" ht="16.5" thickBot="1">
      <c r="A6" s="22"/>
      <c r="B6" s="23" t="s">
        <v>8</v>
      </c>
      <c r="C6" s="11">
        <v>390</v>
      </c>
      <c r="D6" s="11">
        <v>390</v>
      </c>
      <c r="E6" s="11">
        <v>380</v>
      </c>
      <c r="F6" s="11">
        <v>400</v>
      </c>
      <c r="G6" s="15">
        <v>400</v>
      </c>
      <c r="H6" s="15">
        <v>420</v>
      </c>
      <c r="I6" s="11">
        <v>400</v>
      </c>
      <c r="J6" s="19">
        <v>300</v>
      </c>
      <c r="K6" s="11">
        <v>380</v>
      </c>
      <c r="L6" s="29">
        <v>370</v>
      </c>
    </row>
    <row r="7" spans="1:12" ht="15.75">
      <c r="A7" s="314" t="s">
        <v>23</v>
      </c>
      <c r="B7" s="307"/>
      <c r="C7" s="7">
        <f>SUM(C8:C9)</f>
        <v>7100</v>
      </c>
      <c r="D7" s="7">
        <f>SUM(D8:D9)</f>
        <v>6900</v>
      </c>
      <c r="E7" s="7">
        <f>SUM(E8:E9)</f>
        <v>6800</v>
      </c>
      <c r="F7" s="7">
        <f>SUM(F8:F9)</f>
        <v>6800</v>
      </c>
      <c r="G7" s="12">
        <f>SUM(G8:G9)</f>
        <v>6700</v>
      </c>
      <c r="H7" s="12">
        <v>6500</v>
      </c>
      <c r="I7" s="7">
        <f>SUM(I8:I9)</f>
        <v>6100</v>
      </c>
      <c r="J7" s="17">
        <v>5700</v>
      </c>
      <c r="K7" s="7">
        <v>5600</v>
      </c>
      <c r="L7" s="27">
        <v>5500</v>
      </c>
    </row>
    <row r="8" spans="1:12" ht="15.75">
      <c r="A8" s="6"/>
      <c r="B8" s="5" t="s">
        <v>7</v>
      </c>
      <c r="C8" s="8">
        <v>5400</v>
      </c>
      <c r="D8" s="8">
        <v>5200</v>
      </c>
      <c r="E8" s="8">
        <v>5100</v>
      </c>
      <c r="F8" s="8">
        <v>5100</v>
      </c>
      <c r="G8" s="13">
        <v>5000</v>
      </c>
      <c r="H8" s="13">
        <v>5100</v>
      </c>
      <c r="I8" s="8">
        <v>4600</v>
      </c>
      <c r="J8" s="32">
        <v>4200</v>
      </c>
      <c r="K8" s="31">
        <v>4200</v>
      </c>
      <c r="L8" s="28">
        <v>4100</v>
      </c>
    </row>
    <row r="9" spans="1:12" ht="16.5" thickBot="1">
      <c r="A9" s="22"/>
      <c r="B9" s="23" t="s">
        <v>8</v>
      </c>
      <c r="C9" s="11">
        <v>1700</v>
      </c>
      <c r="D9" s="11">
        <v>1700</v>
      </c>
      <c r="E9" s="11">
        <v>1700</v>
      </c>
      <c r="F9" s="11">
        <v>1700</v>
      </c>
      <c r="G9" s="15">
        <v>1700</v>
      </c>
      <c r="H9" s="15">
        <v>1400</v>
      </c>
      <c r="I9" s="11">
        <v>1500</v>
      </c>
      <c r="J9" s="19">
        <v>1500</v>
      </c>
      <c r="K9" s="11">
        <v>1400</v>
      </c>
      <c r="L9" s="29">
        <v>1400</v>
      </c>
    </row>
    <row r="10" spans="1:12" ht="16.5" thickBot="1">
      <c r="A10" s="308" t="s">
        <v>6</v>
      </c>
      <c r="B10" s="309"/>
      <c r="C10" s="24">
        <f>C7+C4</f>
        <v>7960</v>
      </c>
      <c r="D10" s="24">
        <f>D7+D4</f>
        <v>7720</v>
      </c>
      <c r="E10" s="24">
        <f>E7+E4</f>
        <v>7610</v>
      </c>
      <c r="F10" s="24">
        <f>F7+F4</f>
        <v>7550</v>
      </c>
      <c r="G10" s="25">
        <f>G7+G4</f>
        <v>7490</v>
      </c>
      <c r="H10" s="25">
        <v>7360</v>
      </c>
      <c r="I10" s="24">
        <f>I7+I4</f>
        <v>7020</v>
      </c>
      <c r="J10" s="26">
        <v>6320</v>
      </c>
      <c r="K10" s="24">
        <v>6260</v>
      </c>
      <c r="L10" s="30">
        <f>L4+L7</f>
        <v>6110</v>
      </c>
    </row>
  </sheetData>
  <sheetProtection/>
  <mergeCells count="15">
    <mergeCell ref="A1:L1"/>
    <mergeCell ref="L2:L3"/>
    <mergeCell ref="A4:B4"/>
    <mergeCell ref="A2:B3"/>
    <mergeCell ref="C2:C3"/>
    <mergeCell ref="D2:D3"/>
    <mergeCell ref="E2:E3"/>
    <mergeCell ref="F2:F3"/>
    <mergeCell ref="G2:G3"/>
    <mergeCell ref="A7:B7"/>
    <mergeCell ref="A10:B10"/>
    <mergeCell ref="H2:H3"/>
    <mergeCell ref="I2:I3"/>
    <mergeCell ref="J2:J3"/>
    <mergeCell ref="K2:K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selection activeCell="C8" sqref="C8"/>
    </sheetView>
  </sheetViews>
  <sheetFormatPr defaultColWidth="9.00390625" defaultRowHeight="13.5"/>
  <cols>
    <col min="1" max="1" width="3.50390625" style="281" customWidth="1"/>
    <col min="2" max="2" width="7.00390625" style="281" customWidth="1"/>
    <col min="3" max="3" width="24.75390625" style="281" bestFit="1" customWidth="1"/>
    <col min="4" max="10" width="9.00390625" style="294" customWidth="1"/>
    <col min="11" max="11" width="14.375" style="294" bestFit="1" customWidth="1"/>
  </cols>
  <sheetData>
    <row r="1" spans="1:11" ht="12.75">
      <c r="A1" s="271"/>
      <c r="B1" s="271" t="s">
        <v>24</v>
      </c>
      <c r="C1" s="271"/>
      <c r="D1" s="292"/>
      <c r="E1" s="292"/>
      <c r="F1" s="292"/>
      <c r="G1" s="292"/>
      <c r="H1" s="292"/>
      <c r="I1" s="292"/>
      <c r="J1" s="292"/>
      <c r="K1" s="292"/>
    </row>
    <row r="2" spans="1:11" ht="12.75">
      <c r="A2" s="318" t="s">
        <v>97</v>
      </c>
      <c r="B2" s="319"/>
      <c r="C2" s="319"/>
      <c r="D2" s="317" t="s">
        <v>25</v>
      </c>
      <c r="E2" s="317" t="s">
        <v>26</v>
      </c>
      <c r="F2" s="317" t="s">
        <v>27</v>
      </c>
      <c r="G2" s="317" t="s">
        <v>28</v>
      </c>
      <c r="H2" s="317" t="s">
        <v>29</v>
      </c>
      <c r="I2" s="317" t="s">
        <v>30</v>
      </c>
      <c r="J2" s="317" t="s">
        <v>31</v>
      </c>
      <c r="K2" s="317" t="s">
        <v>32</v>
      </c>
    </row>
    <row r="3" spans="1:11" ht="12.75">
      <c r="A3" s="319"/>
      <c r="B3" s="319"/>
      <c r="C3" s="319"/>
      <c r="D3" s="317"/>
      <c r="E3" s="317"/>
      <c r="F3" s="317"/>
      <c r="G3" s="317"/>
      <c r="H3" s="317"/>
      <c r="I3" s="317"/>
      <c r="J3" s="317"/>
      <c r="K3" s="317"/>
    </row>
    <row r="4" spans="1:11" ht="12.75">
      <c r="A4" s="272"/>
      <c r="B4" s="273" t="s">
        <v>33</v>
      </c>
      <c r="C4" s="274"/>
      <c r="D4" s="293">
        <v>204</v>
      </c>
      <c r="E4" s="293">
        <v>178</v>
      </c>
      <c r="F4" s="293">
        <v>133</v>
      </c>
      <c r="G4" s="293">
        <v>102</v>
      </c>
      <c r="H4" s="293">
        <v>119</v>
      </c>
      <c r="I4" s="293">
        <v>140</v>
      </c>
      <c r="J4" s="293">
        <v>21</v>
      </c>
      <c r="K4" s="293">
        <v>-7.199999999999989</v>
      </c>
    </row>
    <row r="5" spans="1:11" ht="12.75">
      <c r="A5" s="276"/>
      <c r="B5" s="273" t="s">
        <v>34</v>
      </c>
      <c r="C5" s="274"/>
      <c r="D5" s="293">
        <v>581</v>
      </c>
      <c r="E5" s="293">
        <v>560</v>
      </c>
      <c r="F5" s="293">
        <v>482</v>
      </c>
      <c r="G5" s="293">
        <v>463</v>
      </c>
      <c r="H5" s="293">
        <v>357</v>
      </c>
      <c r="I5" s="293">
        <v>384</v>
      </c>
      <c r="J5" s="293">
        <v>27</v>
      </c>
      <c r="K5" s="293">
        <v>-104.60000000000002</v>
      </c>
    </row>
    <row r="6" spans="1:11" ht="12.75">
      <c r="A6" s="276"/>
      <c r="B6" s="273" t="s">
        <v>35</v>
      </c>
      <c r="C6" s="274"/>
      <c r="D6" s="293">
        <v>30</v>
      </c>
      <c r="E6" s="293">
        <v>33</v>
      </c>
      <c r="F6" s="293">
        <v>33</v>
      </c>
      <c r="G6" s="293">
        <v>17</v>
      </c>
      <c r="H6" s="293">
        <v>31</v>
      </c>
      <c r="I6" s="293">
        <v>32</v>
      </c>
      <c r="J6" s="293">
        <v>1</v>
      </c>
      <c r="K6" s="293">
        <v>3.1999999999999993</v>
      </c>
    </row>
    <row r="7" spans="1:11" ht="12.75">
      <c r="A7" s="276"/>
      <c r="B7" s="273" t="s">
        <v>36</v>
      </c>
      <c r="C7" s="274"/>
      <c r="D7" s="293">
        <v>95</v>
      </c>
      <c r="E7" s="293">
        <v>70</v>
      </c>
      <c r="F7" s="293">
        <v>84</v>
      </c>
      <c r="G7" s="293">
        <v>57</v>
      </c>
      <c r="H7" s="293">
        <v>67</v>
      </c>
      <c r="I7" s="293">
        <v>65</v>
      </c>
      <c r="J7" s="293">
        <v>-2</v>
      </c>
      <c r="K7" s="293">
        <v>-9.599999999999994</v>
      </c>
    </row>
    <row r="8" spans="1:11" ht="12.75">
      <c r="A8" s="276"/>
      <c r="B8" s="273" t="s">
        <v>37</v>
      </c>
      <c r="C8" s="274"/>
      <c r="D8" s="293">
        <v>3</v>
      </c>
      <c r="E8" s="293">
        <v>4</v>
      </c>
      <c r="F8" s="293">
        <v>0</v>
      </c>
      <c r="G8" s="293">
        <v>3</v>
      </c>
      <c r="H8" s="293">
        <v>3</v>
      </c>
      <c r="I8" s="293">
        <v>21</v>
      </c>
      <c r="J8" s="293">
        <v>18</v>
      </c>
      <c r="K8" s="293">
        <v>18.4</v>
      </c>
    </row>
    <row r="9" spans="1:11" ht="12.75">
      <c r="A9" s="276" t="s">
        <v>38</v>
      </c>
      <c r="B9" s="273" t="s">
        <v>39</v>
      </c>
      <c r="C9" s="274"/>
      <c r="D9" s="293">
        <v>1165</v>
      </c>
      <c r="E9" s="293">
        <v>1130</v>
      </c>
      <c r="F9" s="293">
        <v>1167</v>
      </c>
      <c r="G9" s="293">
        <v>1126</v>
      </c>
      <c r="H9" s="293">
        <v>1048</v>
      </c>
      <c r="I9" s="293">
        <v>1134</v>
      </c>
      <c r="J9" s="293">
        <v>86</v>
      </c>
      <c r="K9" s="293">
        <v>6.7999999999999545</v>
      </c>
    </row>
    <row r="10" spans="1:11" ht="12.75">
      <c r="A10" s="276"/>
      <c r="B10" s="273" t="s">
        <v>40</v>
      </c>
      <c r="C10" s="274"/>
      <c r="D10" s="293">
        <v>3123</v>
      </c>
      <c r="E10" s="293">
        <v>3016</v>
      </c>
      <c r="F10" s="293">
        <v>3040</v>
      </c>
      <c r="G10" s="293">
        <v>2970</v>
      </c>
      <c r="H10" s="293">
        <v>2807</v>
      </c>
      <c r="I10" s="293">
        <v>2696</v>
      </c>
      <c r="J10" s="293">
        <v>-111</v>
      </c>
      <c r="K10" s="293">
        <v>-295.1999999999998</v>
      </c>
    </row>
    <row r="11" spans="1:11" ht="12.75">
      <c r="A11" s="276"/>
      <c r="B11" s="273" t="s">
        <v>41</v>
      </c>
      <c r="C11" s="274"/>
      <c r="D11" s="293">
        <v>543</v>
      </c>
      <c r="E11" s="293">
        <v>536</v>
      </c>
      <c r="F11" s="293">
        <v>589</v>
      </c>
      <c r="G11" s="293">
        <v>617</v>
      </c>
      <c r="H11" s="293">
        <v>595</v>
      </c>
      <c r="I11" s="293">
        <v>627</v>
      </c>
      <c r="J11" s="293">
        <v>32</v>
      </c>
      <c r="K11" s="293">
        <v>51</v>
      </c>
    </row>
    <row r="12" spans="1:11" ht="12.75">
      <c r="A12" s="276"/>
      <c r="B12" s="273" t="s">
        <v>42</v>
      </c>
      <c r="C12" s="274"/>
      <c r="D12" s="293">
        <v>1800</v>
      </c>
      <c r="E12" s="293">
        <v>1684</v>
      </c>
      <c r="F12" s="293">
        <v>1559</v>
      </c>
      <c r="G12" s="293">
        <v>1334</v>
      </c>
      <c r="H12" s="293">
        <v>1084</v>
      </c>
      <c r="I12" s="293">
        <v>1084</v>
      </c>
      <c r="J12" s="293">
        <v>0</v>
      </c>
      <c r="K12" s="293">
        <v>-408.20000000000005</v>
      </c>
    </row>
    <row r="13" spans="1:11" ht="12.75">
      <c r="A13" s="276"/>
      <c r="B13" s="273" t="s">
        <v>43</v>
      </c>
      <c r="C13" s="274"/>
      <c r="D13" s="293">
        <v>3136</v>
      </c>
      <c r="E13" s="293">
        <v>3329</v>
      </c>
      <c r="F13" s="293">
        <v>3538</v>
      </c>
      <c r="G13" s="293">
        <v>2794</v>
      </c>
      <c r="H13" s="293">
        <v>2470</v>
      </c>
      <c r="I13" s="293">
        <v>2296</v>
      </c>
      <c r="J13" s="293">
        <v>-174</v>
      </c>
      <c r="K13" s="293">
        <v>-757.4000000000001</v>
      </c>
    </row>
    <row r="14" spans="1:11" ht="12.75">
      <c r="A14" s="276"/>
      <c r="B14" s="273" t="s">
        <v>44</v>
      </c>
      <c r="C14" s="274"/>
      <c r="D14" s="293">
        <v>2072</v>
      </c>
      <c r="E14" s="293">
        <v>1960</v>
      </c>
      <c r="F14" s="293">
        <v>2077</v>
      </c>
      <c r="G14" s="293">
        <v>2190</v>
      </c>
      <c r="H14" s="293">
        <v>2321</v>
      </c>
      <c r="I14" s="293">
        <v>2337</v>
      </c>
      <c r="J14" s="293">
        <v>16</v>
      </c>
      <c r="K14" s="293">
        <v>213</v>
      </c>
    </row>
    <row r="15" spans="1:11" ht="12.75">
      <c r="A15" s="276"/>
      <c r="B15" s="273" t="s">
        <v>45</v>
      </c>
      <c r="C15" s="274"/>
      <c r="D15" s="293">
        <v>64</v>
      </c>
      <c r="E15" s="293">
        <v>82</v>
      </c>
      <c r="F15" s="293">
        <v>94</v>
      </c>
      <c r="G15" s="293">
        <v>79</v>
      </c>
      <c r="H15" s="293">
        <v>71</v>
      </c>
      <c r="I15" s="293">
        <v>71</v>
      </c>
      <c r="J15" s="293">
        <v>0</v>
      </c>
      <c r="K15" s="293">
        <v>-7</v>
      </c>
    </row>
    <row r="16" spans="1:11" ht="12.75">
      <c r="A16" s="276" t="s">
        <v>46</v>
      </c>
      <c r="B16" s="273" t="s">
        <v>47</v>
      </c>
      <c r="C16" s="274"/>
      <c r="D16" s="293">
        <v>350</v>
      </c>
      <c r="E16" s="293">
        <v>317</v>
      </c>
      <c r="F16" s="293">
        <v>330</v>
      </c>
      <c r="G16" s="293">
        <v>256</v>
      </c>
      <c r="H16" s="293">
        <v>306</v>
      </c>
      <c r="I16" s="293">
        <v>311</v>
      </c>
      <c r="J16" s="293">
        <v>5</v>
      </c>
      <c r="K16" s="293">
        <v>-0.8000000000000114</v>
      </c>
    </row>
    <row r="17" spans="1:11" ht="12.75">
      <c r="A17" s="276"/>
      <c r="B17" s="273" t="s">
        <v>48</v>
      </c>
      <c r="C17" s="274"/>
      <c r="D17" s="293">
        <v>789</v>
      </c>
      <c r="E17" s="293">
        <v>652</v>
      </c>
      <c r="F17" s="293">
        <v>405</v>
      </c>
      <c r="G17" s="293">
        <v>511</v>
      </c>
      <c r="H17" s="293">
        <v>294</v>
      </c>
      <c r="I17" s="293">
        <v>366</v>
      </c>
      <c r="J17" s="293">
        <v>72</v>
      </c>
      <c r="K17" s="293">
        <v>-164.20000000000005</v>
      </c>
    </row>
    <row r="18" spans="1:11" ht="12.75">
      <c r="A18" s="276"/>
      <c r="B18" s="273" t="s">
        <v>49</v>
      </c>
      <c r="C18" s="274"/>
      <c r="D18" s="293">
        <v>191</v>
      </c>
      <c r="E18" s="293">
        <v>154</v>
      </c>
      <c r="F18" s="293">
        <v>161</v>
      </c>
      <c r="G18" s="293">
        <v>96</v>
      </c>
      <c r="H18" s="293">
        <v>87</v>
      </c>
      <c r="I18" s="293">
        <v>91</v>
      </c>
      <c r="J18" s="293">
        <v>4</v>
      </c>
      <c r="K18" s="293">
        <v>-46.80000000000001</v>
      </c>
    </row>
    <row r="19" spans="1:11" ht="12.75">
      <c r="A19" s="276"/>
      <c r="B19" s="277" t="s">
        <v>50</v>
      </c>
      <c r="C19" s="274"/>
      <c r="D19" s="293">
        <v>433</v>
      </c>
      <c r="E19" s="293">
        <v>450</v>
      </c>
      <c r="F19" s="293">
        <v>464</v>
      </c>
      <c r="G19" s="293">
        <v>387</v>
      </c>
      <c r="H19" s="293">
        <v>369</v>
      </c>
      <c r="I19" s="293">
        <v>323</v>
      </c>
      <c r="J19" s="293">
        <v>-46</v>
      </c>
      <c r="K19" s="293">
        <v>-97.60000000000002</v>
      </c>
    </row>
    <row r="20" spans="1:11" ht="12.75">
      <c r="A20" s="276"/>
      <c r="B20" s="278"/>
      <c r="C20" s="275" t="s">
        <v>51</v>
      </c>
      <c r="D20" s="293">
        <v>21</v>
      </c>
      <c r="E20" s="293">
        <v>11</v>
      </c>
      <c r="F20" s="293">
        <v>14</v>
      </c>
      <c r="G20" s="293">
        <v>4</v>
      </c>
      <c r="H20" s="293">
        <v>3</v>
      </c>
      <c r="I20" s="293">
        <v>0</v>
      </c>
      <c r="J20" s="293">
        <v>-3</v>
      </c>
      <c r="K20" s="293">
        <v>-10.6</v>
      </c>
    </row>
    <row r="21" spans="1:11" ht="12.75">
      <c r="A21" s="276"/>
      <c r="B21" s="273" t="s">
        <v>52</v>
      </c>
      <c r="C21" s="274"/>
      <c r="D21" s="293">
        <v>78</v>
      </c>
      <c r="E21" s="293">
        <v>58</v>
      </c>
      <c r="F21" s="293">
        <v>55</v>
      </c>
      <c r="G21" s="293">
        <v>31</v>
      </c>
      <c r="H21" s="293">
        <v>52</v>
      </c>
      <c r="I21" s="293">
        <v>53</v>
      </c>
      <c r="J21" s="293">
        <v>1</v>
      </c>
      <c r="K21" s="293">
        <v>-1.7999999999999972</v>
      </c>
    </row>
    <row r="22" spans="1:11" ht="12.75">
      <c r="A22" s="276"/>
      <c r="B22" s="273" t="s">
        <v>53</v>
      </c>
      <c r="C22" s="274"/>
      <c r="D22" s="293">
        <v>2</v>
      </c>
      <c r="E22" s="293">
        <v>5</v>
      </c>
      <c r="F22" s="293">
        <v>7</v>
      </c>
      <c r="G22" s="293">
        <v>5</v>
      </c>
      <c r="H22" s="293">
        <v>7</v>
      </c>
      <c r="I22" s="293">
        <v>8</v>
      </c>
      <c r="J22" s="293">
        <v>1</v>
      </c>
      <c r="K22" s="293">
        <v>2.8</v>
      </c>
    </row>
    <row r="23" spans="1:11" ht="12.75">
      <c r="A23" s="276" t="s">
        <v>54</v>
      </c>
      <c r="B23" s="273" t="s">
        <v>55</v>
      </c>
      <c r="C23" s="274"/>
      <c r="D23" s="293">
        <v>278</v>
      </c>
      <c r="E23" s="293">
        <v>202</v>
      </c>
      <c r="F23" s="293">
        <v>198</v>
      </c>
      <c r="G23" s="293">
        <v>201</v>
      </c>
      <c r="H23" s="293">
        <v>167</v>
      </c>
      <c r="I23" s="293">
        <v>133</v>
      </c>
      <c r="J23" s="293">
        <v>-34</v>
      </c>
      <c r="K23" s="293">
        <v>-76.19999999999999</v>
      </c>
    </row>
    <row r="24" spans="1:11" ht="12.75">
      <c r="A24" s="276"/>
      <c r="B24" s="273" t="s">
        <v>56</v>
      </c>
      <c r="C24" s="274"/>
      <c r="D24" s="293">
        <v>41</v>
      </c>
      <c r="E24" s="293">
        <v>49</v>
      </c>
      <c r="F24" s="293">
        <v>58</v>
      </c>
      <c r="G24" s="293">
        <v>44</v>
      </c>
      <c r="H24" s="293">
        <v>52</v>
      </c>
      <c r="I24" s="293">
        <v>48</v>
      </c>
      <c r="J24" s="293">
        <v>-4</v>
      </c>
      <c r="K24" s="293">
        <v>-0.7999999999999972</v>
      </c>
    </row>
    <row r="25" spans="1:11" ht="12.75">
      <c r="A25" s="276"/>
      <c r="B25" s="273" t="s">
        <v>57</v>
      </c>
      <c r="C25" s="274"/>
      <c r="D25" s="293">
        <v>509</v>
      </c>
      <c r="E25" s="293">
        <v>479</v>
      </c>
      <c r="F25" s="293">
        <v>538</v>
      </c>
      <c r="G25" s="293">
        <v>510</v>
      </c>
      <c r="H25" s="293">
        <v>435</v>
      </c>
      <c r="I25" s="293">
        <v>412</v>
      </c>
      <c r="J25" s="293">
        <v>-23</v>
      </c>
      <c r="K25" s="293">
        <v>-82.19999999999999</v>
      </c>
    </row>
    <row r="26" spans="1:11" ht="12.75">
      <c r="A26" s="276"/>
      <c r="B26" s="273" t="s">
        <v>58</v>
      </c>
      <c r="C26" s="274"/>
      <c r="D26" s="293">
        <v>71</v>
      </c>
      <c r="E26" s="293">
        <v>77</v>
      </c>
      <c r="F26" s="293">
        <v>43</v>
      </c>
      <c r="G26" s="293">
        <v>37</v>
      </c>
      <c r="H26" s="293">
        <v>27</v>
      </c>
      <c r="I26" s="293">
        <v>18</v>
      </c>
      <c r="J26" s="293">
        <v>-9</v>
      </c>
      <c r="K26" s="293">
        <v>-33</v>
      </c>
    </row>
    <row r="27" spans="1:11" ht="12.75">
      <c r="A27" s="276"/>
      <c r="B27" s="273" t="s">
        <v>59</v>
      </c>
      <c r="C27" s="274"/>
      <c r="D27" s="293">
        <v>754</v>
      </c>
      <c r="E27" s="293">
        <v>757</v>
      </c>
      <c r="F27" s="293">
        <v>750</v>
      </c>
      <c r="G27" s="293">
        <v>676</v>
      </c>
      <c r="H27" s="293">
        <v>678</v>
      </c>
      <c r="I27" s="293">
        <v>603</v>
      </c>
      <c r="J27" s="293">
        <v>-75</v>
      </c>
      <c r="K27" s="293">
        <v>-120</v>
      </c>
    </row>
    <row r="28" spans="1:11" ht="12.75">
      <c r="A28" s="278"/>
      <c r="B28" s="273" t="s">
        <v>60</v>
      </c>
      <c r="C28" s="274"/>
      <c r="D28" s="293">
        <v>16312</v>
      </c>
      <c r="E28" s="293">
        <v>15782</v>
      </c>
      <c r="F28" s="293">
        <v>15805</v>
      </c>
      <c r="G28" s="293">
        <v>14506</v>
      </c>
      <c r="H28" s="293">
        <v>13447</v>
      </c>
      <c r="I28" s="293">
        <v>13253</v>
      </c>
      <c r="J28" s="293">
        <v>-194</v>
      </c>
      <c r="K28" s="293">
        <v>-1917.3999999999996</v>
      </c>
    </row>
    <row r="29" spans="1:11" ht="12.75">
      <c r="A29" s="276"/>
      <c r="B29" s="273" t="s">
        <v>61</v>
      </c>
      <c r="C29" s="274"/>
      <c r="D29" s="293">
        <v>68</v>
      </c>
      <c r="E29" s="293">
        <v>109</v>
      </c>
      <c r="F29" s="293">
        <v>107</v>
      </c>
      <c r="G29" s="293">
        <v>78</v>
      </c>
      <c r="H29" s="293">
        <v>101</v>
      </c>
      <c r="I29" s="293">
        <v>88</v>
      </c>
      <c r="J29" s="293">
        <v>-13</v>
      </c>
      <c r="K29" s="293">
        <v>-4.599999999999994</v>
      </c>
    </row>
    <row r="30" spans="1:11" ht="12.75">
      <c r="A30" s="276"/>
      <c r="B30" s="273" t="s">
        <v>62</v>
      </c>
      <c r="C30" s="274"/>
      <c r="D30" s="293">
        <v>201</v>
      </c>
      <c r="E30" s="293">
        <v>183</v>
      </c>
      <c r="F30" s="293">
        <v>165</v>
      </c>
      <c r="G30" s="293">
        <v>139</v>
      </c>
      <c r="H30" s="293">
        <v>101</v>
      </c>
      <c r="I30" s="293">
        <v>110</v>
      </c>
      <c r="J30" s="293">
        <v>9</v>
      </c>
      <c r="K30" s="293">
        <v>-47.80000000000001</v>
      </c>
    </row>
    <row r="31" spans="1:11" ht="12.75">
      <c r="A31" s="276"/>
      <c r="B31" s="273" t="s">
        <v>63</v>
      </c>
      <c r="C31" s="274"/>
      <c r="D31" s="293">
        <v>5</v>
      </c>
      <c r="E31" s="293">
        <v>5</v>
      </c>
      <c r="F31" s="293">
        <v>10</v>
      </c>
      <c r="G31" s="293">
        <v>4</v>
      </c>
      <c r="H31" s="293">
        <v>5</v>
      </c>
      <c r="I31" s="293">
        <v>7</v>
      </c>
      <c r="J31" s="293">
        <v>2</v>
      </c>
      <c r="K31" s="293">
        <v>1.2000000000000002</v>
      </c>
    </row>
    <row r="32" spans="1:11" ht="12.75">
      <c r="A32" s="276"/>
      <c r="B32" s="273" t="s">
        <v>64</v>
      </c>
      <c r="C32" s="274"/>
      <c r="D32" s="293">
        <v>234</v>
      </c>
      <c r="E32" s="293">
        <v>290</v>
      </c>
      <c r="F32" s="293">
        <v>296</v>
      </c>
      <c r="G32" s="293">
        <v>343</v>
      </c>
      <c r="H32" s="293">
        <v>364</v>
      </c>
      <c r="I32" s="293">
        <v>449</v>
      </c>
      <c r="J32" s="293">
        <v>85</v>
      </c>
      <c r="K32" s="293">
        <v>143.60000000000002</v>
      </c>
    </row>
    <row r="33" spans="1:11" ht="12.75">
      <c r="A33" s="276" t="s">
        <v>65</v>
      </c>
      <c r="B33" s="273" t="s">
        <v>66</v>
      </c>
      <c r="C33" s="274"/>
      <c r="D33" s="293">
        <v>10</v>
      </c>
      <c r="E33" s="293">
        <v>4</v>
      </c>
      <c r="F33" s="293">
        <v>14</v>
      </c>
      <c r="G33" s="293">
        <v>3</v>
      </c>
      <c r="H33" s="293">
        <v>5</v>
      </c>
      <c r="I33" s="293">
        <v>4</v>
      </c>
      <c r="J33" s="293">
        <v>-1</v>
      </c>
      <c r="K33" s="293">
        <v>-3.2</v>
      </c>
    </row>
    <row r="34" spans="1:11" ht="12.75">
      <c r="A34" s="276"/>
      <c r="B34" s="273" t="s">
        <v>67</v>
      </c>
      <c r="C34" s="274"/>
      <c r="D34" s="293">
        <v>91</v>
      </c>
      <c r="E34" s="293">
        <v>36</v>
      </c>
      <c r="F34" s="293">
        <v>47</v>
      </c>
      <c r="G34" s="293">
        <v>34</v>
      </c>
      <c r="H34" s="293">
        <v>14</v>
      </c>
      <c r="I34" s="293">
        <v>25</v>
      </c>
      <c r="J34" s="293">
        <v>11</v>
      </c>
      <c r="K34" s="293">
        <v>-19.4</v>
      </c>
    </row>
    <row r="35" spans="1:11" ht="12.75">
      <c r="A35" s="276"/>
      <c r="B35" s="273" t="s">
        <v>68</v>
      </c>
      <c r="C35" s="274"/>
      <c r="D35" s="293">
        <v>35</v>
      </c>
      <c r="E35" s="293">
        <v>14</v>
      </c>
      <c r="F35" s="293">
        <v>21</v>
      </c>
      <c r="G35" s="293">
        <v>14</v>
      </c>
      <c r="H35" s="293">
        <v>2</v>
      </c>
      <c r="I35" s="293">
        <v>0</v>
      </c>
      <c r="J35" s="293">
        <v>-2</v>
      </c>
      <c r="K35" s="293">
        <v>-17.2</v>
      </c>
    </row>
    <row r="36" spans="1:11" ht="12.75">
      <c r="A36" s="276"/>
      <c r="B36" s="273" t="s">
        <v>69</v>
      </c>
      <c r="C36" s="274"/>
      <c r="D36" s="293">
        <v>53</v>
      </c>
      <c r="E36" s="293">
        <v>73</v>
      </c>
      <c r="F36" s="293">
        <v>134</v>
      </c>
      <c r="G36" s="293">
        <v>31</v>
      </c>
      <c r="H36" s="293">
        <v>39</v>
      </c>
      <c r="I36" s="293">
        <v>38</v>
      </c>
      <c r="J36" s="293">
        <v>-1</v>
      </c>
      <c r="K36" s="293">
        <v>-28</v>
      </c>
    </row>
    <row r="37" spans="1:11" ht="12.75">
      <c r="A37" s="276"/>
      <c r="B37" s="273" t="s">
        <v>70</v>
      </c>
      <c r="C37" s="274"/>
      <c r="D37" s="293">
        <v>0</v>
      </c>
      <c r="E37" s="293">
        <v>0</v>
      </c>
      <c r="F37" s="293">
        <v>1</v>
      </c>
      <c r="G37" s="293">
        <v>0</v>
      </c>
      <c r="H37" s="293">
        <v>0</v>
      </c>
      <c r="I37" s="293">
        <v>0</v>
      </c>
      <c r="J37" s="293">
        <v>0</v>
      </c>
      <c r="K37" s="293">
        <v>-0.2</v>
      </c>
    </row>
    <row r="38" spans="1:11" ht="12.75">
      <c r="A38" s="276"/>
      <c r="B38" s="273" t="s">
        <v>71</v>
      </c>
      <c r="C38" s="274"/>
      <c r="D38" s="293">
        <v>454</v>
      </c>
      <c r="E38" s="293">
        <v>469</v>
      </c>
      <c r="F38" s="293">
        <v>601</v>
      </c>
      <c r="G38" s="293">
        <v>544</v>
      </c>
      <c r="H38" s="293">
        <v>570</v>
      </c>
      <c r="I38" s="293">
        <v>495</v>
      </c>
      <c r="J38" s="293">
        <v>-75</v>
      </c>
      <c r="K38" s="293">
        <v>-32.60000000000002</v>
      </c>
    </row>
    <row r="39" spans="1:11" ht="12.75">
      <c r="A39" s="276"/>
      <c r="B39" s="273" t="s">
        <v>72</v>
      </c>
      <c r="C39" s="274"/>
      <c r="D39" s="293">
        <v>103</v>
      </c>
      <c r="E39" s="293">
        <v>81</v>
      </c>
      <c r="F39" s="293">
        <v>98</v>
      </c>
      <c r="G39" s="293">
        <v>68</v>
      </c>
      <c r="H39" s="293">
        <v>49</v>
      </c>
      <c r="I39" s="293">
        <v>59</v>
      </c>
      <c r="J39" s="293">
        <v>10</v>
      </c>
      <c r="K39" s="293">
        <v>-20.799999999999997</v>
      </c>
    </row>
    <row r="40" spans="1:11" ht="12.75">
      <c r="A40" s="276"/>
      <c r="B40" s="273" t="s">
        <v>73</v>
      </c>
      <c r="C40" s="274"/>
      <c r="D40" s="293">
        <v>135</v>
      </c>
      <c r="E40" s="293">
        <v>122</v>
      </c>
      <c r="F40" s="293">
        <v>133</v>
      </c>
      <c r="G40" s="293">
        <v>103</v>
      </c>
      <c r="H40" s="293">
        <v>203</v>
      </c>
      <c r="I40" s="293">
        <v>149</v>
      </c>
      <c r="J40" s="293">
        <v>-54</v>
      </c>
      <c r="K40" s="293">
        <v>9.800000000000011</v>
      </c>
    </row>
    <row r="41" spans="1:11" ht="12.75">
      <c r="A41" s="276" t="s">
        <v>74</v>
      </c>
      <c r="B41" s="273" t="s">
        <v>75</v>
      </c>
      <c r="C41" s="274"/>
      <c r="D41" s="293">
        <v>92</v>
      </c>
      <c r="E41" s="293">
        <v>86</v>
      </c>
      <c r="F41" s="293">
        <v>119</v>
      </c>
      <c r="G41" s="293">
        <v>71</v>
      </c>
      <c r="H41" s="293">
        <v>103</v>
      </c>
      <c r="I41" s="293">
        <v>87</v>
      </c>
      <c r="J41" s="293">
        <v>-16</v>
      </c>
      <c r="K41" s="293">
        <v>-7.200000000000003</v>
      </c>
    </row>
    <row r="42" spans="1:11" ht="12.75">
      <c r="A42" s="276"/>
      <c r="B42" s="273" t="s">
        <v>76</v>
      </c>
      <c r="C42" s="274"/>
      <c r="D42" s="293">
        <v>89</v>
      </c>
      <c r="E42" s="293">
        <v>74</v>
      </c>
      <c r="F42" s="293">
        <v>104</v>
      </c>
      <c r="G42" s="293">
        <v>43</v>
      </c>
      <c r="H42" s="293">
        <v>46</v>
      </c>
      <c r="I42" s="293">
        <v>27</v>
      </c>
      <c r="J42" s="293">
        <v>-19</v>
      </c>
      <c r="K42" s="293">
        <v>-44.2</v>
      </c>
    </row>
    <row r="43" spans="1:11" ht="12.75">
      <c r="A43" s="276"/>
      <c r="B43" s="273" t="s">
        <v>77</v>
      </c>
      <c r="C43" s="274"/>
      <c r="D43" s="293">
        <v>104</v>
      </c>
      <c r="E43" s="293">
        <v>116</v>
      </c>
      <c r="F43" s="293">
        <v>80</v>
      </c>
      <c r="G43" s="293">
        <v>53</v>
      </c>
      <c r="H43" s="293">
        <v>73</v>
      </c>
      <c r="I43" s="293">
        <v>49</v>
      </c>
      <c r="J43" s="293">
        <v>-24</v>
      </c>
      <c r="K43" s="293">
        <v>-36.2</v>
      </c>
    </row>
    <row r="44" spans="1:11" ht="12.75">
      <c r="A44" s="276"/>
      <c r="B44" s="273" t="s">
        <v>78</v>
      </c>
      <c r="C44" s="274"/>
      <c r="D44" s="293">
        <v>10</v>
      </c>
      <c r="E44" s="293">
        <v>9</v>
      </c>
      <c r="F44" s="293">
        <v>9</v>
      </c>
      <c r="G44" s="293">
        <v>7</v>
      </c>
      <c r="H44" s="293">
        <v>7</v>
      </c>
      <c r="I44" s="293">
        <v>10</v>
      </c>
      <c r="J44" s="293">
        <v>3</v>
      </c>
      <c r="K44" s="293">
        <v>1.5999999999999996</v>
      </c>
    </row>
    <row r="45" spans="1:11" ht="12.75">
      <c r="A45" s="276"/>
      <c r="B45" s="273" t="s">
        <v>79</v>
      </c>
      <c r="C45" s="274"/>
      <c r="D45" s="293">
        <v>14</v>
      </c>
      <c r="E45" s="293">
        <v>23</v>
      </c>
      <c r="F45" s="293">
        <v>31</v>
      </c>
      <c r="G45" s="293">
        <v>24</v>
      </c>
      <c r="H45" s="293">
        <v>23</v>
      </c>
      <c r="I45" s="293">
        <v>20</v>
      </c>
      <c r="J45" s="293">
        <v>-3</v>
      </c>
      <c r="K45" s="293">
        <v>-3</v>
      </c>
    </row>
    <row r="46" spans="1:11" ht="12.75">
      <c r="A46" s="276"/>
      <c r="B46" s="273" t="s">
        <v>80</v>
      </c>
      <c r="C46" s="274"/>
      <c r="D46" s="293">
        <v>424</v>
      </c>
      <c r="E46" s="293">
        <v>328</v>
      </c>
      <c r="F46" s="293">
        <v>355</v>
      </c>
      <c r="G46" s="293">
        <v>282</v>
      </c>
      <c r="H46" s="293">
        <v>219</v>
      </c>
      <c r="I46" s="293">
        <v>246</v>
      </c>
      <c r="J46" s="293">
        <v>27</v>
      </c>
      <c r="K46" s="293">
        <v>-75.60000000000002</v>
      </c>
    </row>
    <row r="47" spans="1:11" ht="12.75">
      <c r="A47" s="276"/>
      <c r="B47" s="273" t="s">
        <v>81</v>
      </c>
      <c r="C47" s="274"/>
      <c r="D47" s="293">
        <v>3</v>
      </c>
      <c r="E47" s="293">
        <v>2</v>
      </c>
      <c r="F47" s="293">
        <v>3</v>
      </c>
      <c r="G47" s="293">
        <v>3</v>
      </c>
      <c r="H47" s="293">
        <v>4</v>
      </c>
      <c r="I47" s="293">
        <v>0</v>
      </c>
      <c r="J47" s="293">
        <v>-4</v>
      </c>
      <c r="K47" s="293">
        <v>-3</v>
      </c>
    </row>
    <row r="48" spans="1:11" ht="12.75">
      <c r="A48" s="276"/>
      <c r="B48" s="273" t="s">
        <v>82</v>
      </c>
      <c r="C48" s="274"/>
      <c r="D48" s="293">
        <v>99</v>
      </c>
      <c r="E48" s="293">
        <v>46</v>
      </c>
      <c r="F48" s="293">
        <v>75</v>
      </c>
      <c r="G48" s="293">
        <v>76</v>
      </c>
      <c r="H48" s="293">
        <v>149</v>
      </c>
      <c r="I48" s="293">
        <v>107</v>
      </c>
      <c r="J48" s="293">
        <v>-42</v>
      </c>
      <c r="K48" s="293">
        <v>18</v>
      </c>
    </row>
    <row r="49" spans="1:11" ht="12.75">
      <c r="A49" s="276" t="s">
        <v>46</v>
      </c>
      <c r="B49" s="273" t="s">
        <v>83</v>
      </c>
      <c r="C49" s="274"/>
      <c r="D49" s="293">
        <v>0</v>
      </c>
      <c r="E49" s="293">
        <v>1</v>
      </c>
      <c r="F49" s="293">
        <v>0</v>
      </c>
      <c r="G49" s="293">
        <v>0</v>
      </c>
      <c r="H49" s="293">
        <v>0</v>
      </c>
      <c r="I49" s="293">
        <v>1</v>
      </c>
      <c r="J49" s="293">
        <v>1</v>
      </c>
      <c r="K49" s="293">
        <v>0.8</v>
      </c>
    </row>
    <row r="50" spans="1:11" ht="12.75">
      <c r="A50" s="276"/>
      <c r="B50" s="273" t="s">
        <v>84</v>
      </c>
      <c r="C50" s="274"/>
      <c r="D50" s="293">
        <v>863</v>
      </c>
      <c r="E50" s="293">
        <v>688</v>
      </c>
      <c r="F50" s="293">
        <v>606</v>
      </c>
      <c r="G50" s="293">
        <v>543</v>
      </c>
      <c r="H50" s="293">
        <v>462</v>
      </c>
      <c r="I50" s="293">
        <v>477</v>
      </c>
      <c r="J50" s="293">
        <v>15</v>
      </c>
      <c r="K50" s="293">
        <v>-155.39999999999998</v>
      </c>
    </row>
    <row r="51" spans="1:11" ht="12.75">
      <c r="A51" s="276"/>
      <c r="B51" s="273" t="s">
        <v>85</v>
      </c>
      <c r="C51" s="274"/>
      <c r="D51" s="293">
        <v>6153</v>
      </c>
      <c r="E51" s="293">
        <v>6283</v>
      </c>
      <c r="F51" s="293">
        <v>6513</v>
      </c>
      <c r="G51" s="293">
        <v>6285</v>
      </c>
      <c r="H51" s="293">
        <v>6045</v>
      </c>
      <c r="I51" s="293">
        <v>5966</v>
      </c>
      <c r="J51" s="293">
        <v>-79</v>
      </c>
      <c r="K51" s="293">
        <v>-289.8000000000002</v>
      </c>
    </row>
    <row r="52" spans="1:11" ht="12.75">
      <c r="A52" s="276"/>
      <c r="B52" s="273" t="s">
        <v>86</v>
      </c>
      <c r="C52" s="274"/>
      <c r="D52" s="293">
        <v>196</v>
      </c>
      <c r="E52" s="293">
        <v>161</v>
      </c>
      <c r="F52" s="293">
        <v>124</v>
      </c>
      <c r="G52" s="293">
        <v>89</v>
      </c>
      <c r="H52" s="293">
        <v>65</v>
      </c>
      <c r="I52" s="293">
        <v>54</v>
      </c>
      <c r="J52" s="293">
        <v>-11</v>
      </c>
      <c r="K52" s="293">
        <v>-73</v>
      </c>
    </row>
    <row r="53" spans="1:11" ht="12.75">
      <c r="A53" s="276"/>
      <c r="B53" s="273" t="s">
        <v>87</v>
      </c>
      <c r="C53" s="274"/>
      <c r="D53" s="293">
        <v>149</v>
      </c>
      <c r="E53" s="293">
        <v>153</v>
      </c>
      <c r="F53" s="293">
        <v>166</v>
      </c>
      <c r="G53" s="293">
        <v>111</v>
      </c>
      <c r="H53" s="293">
        <v>121</v>
      </c>
      <c r="I53" s="293">
        <v>77</v>
      </c>
      <c r="J53" s="293">
        <v>-44</v>
      </c>
      <c r="K53" s="293">
        <v>-63</v>
      </c>
    </row>
    <row r="54" spans="1:11" ht="12.75">
      <c r="A54" s="276"/>
      <c r="B54" s="273" t="s">
        <v>88</v>
      </c>
      <c r="C54" s="274"/>
      <c r="D54" s="293">
        <v>2</v>
      </c>
      <c r="E54" s="293">
        <v>1</v>
      </c>
      <c r="F54" s="293">
        <v>9</v>
      </c>
      <c r="G54" s="293">
        <v>11</v>
      </c>
      <c r="H54" s="293">
        <v>13</v>
      </c>
      <c r="I54" s="293">
        <v>8</v>
      </c>
      <c r="J54" s="293">
        <v>-5</v>
      </c>
      <c r="K54" s="293">
        <v>0.7999999999999998</v>
      </c>
    </row>
    <row r="55" spans="1:11" ht="12.75">
      <c r="A55" s="276"/>
      <c r="B55" s="273" t="s">
        <v>89</v>
      </c>
      <c r="C55" s="274"/>
      <c r="D55" s="293">
        <v>17</v>
      </c>
      <c r="E55" s="293">
        <v>22</v>
      </c>
      <c r="F55" s="293">
        <v>26</v>
      </c>
      <c r="G55" s="293">
        <v>16</v>
      </c>
      <c r="H55" s="293">
        <v>39</v>
      </c>
      <c r="I55" s="293">
        <v>19</v>
      </c>
      <c r="J55" s="293">
        <v>-20</v>
      </c>
      <c r="K55" s="293">
        <v>-5</v>
      </c>
    </row>
    <row r="56" spans="1:11" ht="12.75">
      <c r="A56" s="276"/>
      <c r="B56" s="273" t="s">
        <v>90</v>
      </c>
      <c r="C56" s="274"/>
      <c r="D56" s="293">
        <v>0</v>
      </c>
      <c r="E56" s="293">
        <v>0</v>
      </c>
      <c r="F56" s="293">
        <v>2</v>
      </c>
      <c r="G56" s="293">
        <v>0</v>
      </c>
      <c r="H56" s="293">
        <v>1</v>
      </c>
      <c r="I56" s="293">
        <v>0</v>
      </c>
      <c r="J56" s="293">
        <v>-1</v>
      </c>
      <c r="K56" s="293">
        <v>-0.6</v>
      </c>
    </row>
    <row r="57" spans="1:11" ht="12.75">
      <c r="A57" s="276" t="s">
        <v>54</v>
      </c>
      <c r="B57" s="273" t="s">
        <v>91</v>
      </c>
      <c r="C57" s="274"/>
      <c r="D57" s="293">
        <v>13</v>
      </c>
      <c r="E57" s="293">
        <v>10</v>
      </c>
      <c r="F57" s="293">
        <v>17</v>
      </c>
      <c r="G57" s="293">
        <v>31</v>
      </c>
      <c r="H57" s="293">
        <v>32</v>
      </c>
      <c r="I57" s="293">
        <v>34</v>
      </c>
      <c r="J57" s="293">
        <v>2</v>
      </c>
      <c r="K57" s="293">
        <v>13.399999999999999</v>
      </c>
    </row>
    <row r="58" spans="1:11" ht="12.75">
      <c r="A58" s="276"/>
      <c r="B58" s="273" t="s">
        <v>92</v>
      </c>
      <c r="C58" s="274"/>
      <c r="D58" s="293">
        <v>10</v>
      </c>
      <c r="E58" s="293">
        <v>18</v>
      </c>
      <c r="F58" s="293">
        <v>15</v>
      </c>
      <c r="G58" s="293">
        <v>23</v>
      </c>
      <c r="H58" s="293">
        <v>26</v>
      </c>
      <c r="I58" s="293">
        <v>22</v>
      </c>
      <c r="J58" s="293">
        <v>-4</v>
      </c>
      <c r="K58" s="293">
        <v>3.6000000000000014</v>
      </c>
    </row>
    <row r="59" spans="1:11" ht="12.75">
      <c r="A59" s="276"/>
      <c r="B59" s="273" t="s">
        <v>93</v>
      </c>
      <c r="C59" s="274"/>
      <c r="D59" s="293">
        <v>55</v>
      </c>
      <c r="E59" s="293">
        <v>42</v>
      </c>
      <c r="F59" s="293">
        <v>48</v>
      </c>
      <c r="G59" s="293">
        <v>108</v>
      </c>
      <c r="H59" s="293">
        <v>57</v>
      </c>
      <c r="I59" s="293">
        <v>66</v>
      </c>
      <c r="J59" s="293">
        <v>9</v>
      </c>
      <c r="K59" s="293">
        <v>4</v>
      </c>
    </row>
    <row r="60" spans="1:11" ht="12.75">
      <c r="A60" s="276"/>
      <c r="B60" s="273" t="s">
        <v>94</v>
      </c>
      <c r="C60" s="274"/>
      <c r="D60" s="293">
        <v>509</v>
      </c>
      <c r="E60" s="293">
        <v>455</v>
      </c>
      <c r="F60" s="293">
        <v>535</v>
      </c>
      <c r="G60" s="293">
        <v>496</v>
      </c>
      <c r="H60" s="293">
        <v>476</v>
      </c>
      <c r="I60" s="293">
        <v>548</v>
      </c>
      <c r="J60" s="293">
        <v>72</v>
      </c>
      <c r="K60" s="293">
        <v>53.80000000000001</v>
      </c>
    </row>
    <row r="61" spans="1:11" ht="12.75">
      <c r="A61" s="278"/>
      <c r="B61" s="277" t="s">
        <v>95</v>
      </c>
      <c r="C61" s="279"/>
      <c r="D61" s="293">
        <v>10191</v>
      </c>
      <c r="E61" s="293">
        <v>9904</v>
      </c>
      <c r="F61" s="293">
        <v>10464</v>
      </c>
      <c r="G61" s="293">
        <v>9633</v>
      </c>
      <c r="H61" s="293">
        <v>9414</v>
      </c>
      <c r="I61" s="293">
        <v>9242</v>
      </c>
      <c r="J61" s="293">
        <v>-172</v>
      </c>
      <c r="K61" s="293">
        <v>-679.2000000000007</v>
      </c>
    </row>
    <row r="62" spans="1:11" ht="12.75">
      <c r="A62" s="273" t="s">
        <v>96</v>
      </c>
      <c r="B62" s="280"/>
      <c r="C62" s="274"/>
      <c r="D62" s="293">
        <v>26503</v>
      </c>
      <c r="E62" s="293">
        <v>25686</v>
      </c>
      <c r="F62" s="293">
        <v>26269</v>
      </c>
      <c r="G62" s="293">
        <v>24139</v>
      </c>
      <c r="H62" s="293">
        <v>22861</v>
      </c>
      <c r="I62" s="293">
        <v>22495</v>
      </c>
      <c r="J62" s="293">
        <v>-366</v>
      </c>
      <c r="K62" s="293">
        <v>-2596.5999999999985</v>
      </c>
    </row>
  </sheetData>
  <sheetProtection/>
  <mergeCells count="9">
    <mergeCell ref="I2:I3"/>
    <mergeCell ref="J2:J3"/>
    <mergeCell ref="K2:K3"/>
    <mergeCell ref="A2:C3"/>
    <mergeCell ref="D2:D3"/>
    <mergeCell ref="E2:E3"/>
    <mergeCell ref="F2:F3"/>
    <mergeCell ref="G2:G3"/>
    <mergeCell ref="H2:H3"/>
  </mergeCells>
  <printOptions/>
  <pageMargins left="0.7" right="0.7" top="0.75" bottom="0.75" header="0.3" footer="0.3"/>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selection activeCell="E9" sqref="E9"/>
    </sheetView>
  </sheetViews>
  <sheetFormatPr defaultColWidth="9.00390625" defaultRowHeight="13.5"/>
  <cols>
    <col min="1" max="1" width="3.375" style="0" customWidth="1"/>
    <col min="2" max="2" width="6.75390625" style="0" customWidth="1"/>
    <col min="3" max="3" width="24.75390625" style="0" bestFit="1" customWidth="1"/>
    <col min="11" max="11" width="14.375" style="0" bestFit="1" customWidth="1"/>
  </cols>
  <sheetData>
    <row r="1" spans="1:11" ht="12.75">
      <c r="A1" s="262"/>
      <c r="B1" s="262" t="s">
        <v>98</v>
      </c>
      <c r="C1" s="262"/>
      <c r="D1" s="262"/>
      <c r="E1" s="262"/>
      <c r="F1" s="262"/>
      <c r="G1" s="262"/>
      <c r="H1" s="262"/>
      <c r="I1" s="262"/>
      <c r="J1" s="262"/>
      <c r="K1" s="262"/>
    </row>
    <row r="2" spans="1:11" ht="12.75">
      <c r="A2" s="321" t="s">
        <v>170</v>
      </c>
      <c r="B2" s="322"/>
      <c r="C2" s="322"/>
      <c r="D2" s="320" t="s">
        <v>99</v>
      </c>
      <c r="E2" s="320" t="s">
        <v>100</v>
      </c>
      <c r="F2" s="320" t="s">
        <v>101</v>
      </c>
      <c r="G2" s="320" t="s">
        <v>102</v>
      </c>
      <c r="H2" s="320" t="s">
        <v>103</v>
      </c>
      <c r="I2" s="320" t="s">
        <v>104</v>
      </c>
      <c r="J2" s="320" t="s">
        <v>31</v>
      </c>
      <c r="K2" s="320" t="s">
        <v>32</v>
      </c>
    </row>
    <row r="3" spans="1:11" ht="12.75">
      <c r="A3" s="322"/>
      <c r="B3" s="322"/>
      <c r="C3" s="322"/>
      <c r="D3" s="320"/>
      <c r="E3" s="320"/>
      <c r="F3" s="320"/>
      <c r="G3" s="320"/>
      <c r="H3" s="320"/>
      <c r="I3" s="320"/>
      <c r="J3" s="320"/>
      <c r="K3" s="320"/>
    </row>
    <row r="4" spans="1:11" ht="12.75">
      <c r="A4" s="263"/>
      <c r="B4" s="264" t="s">
        <v>105</v>
      </c>
      <c r="C4" s="265"/>
      <c r="D4" s="266">
        <v>100</v>
      </c>
      <c r="E4" s="266">
        <v>62</v>
      </c>
      <c r="F4" s="266">
        <v>35</v>
      </c>
      <c r="G4" s="266">
        <v>26</v>
      </c>
      <c r="H4" s="266">
        <v>44</v>
      </c>
      <c r="I4" s="266">
        <v>43</v>
      </c>
      <c r="J4" s="266">
        <v>-1</v>
      </c>
      <c r="K4" s="266">
        <v>-10.399999999999999</v>
      </c>
    </row>
    <row r="5" spans="1:11" ht="12.75">
      <c r="A5" s="267"/>
      <c r="B5" s="264" t="s">
        <v>106</v>
      </c>
      <c r="C5" s="265"/>
      <c r="D5" s="266">
        <v>153</v>
      </c>
      <c r="E5" s="266">
        <v>127</v>
      </c>
      <c r="F5" s="266">
        <v>120</v>
      </c>
      <c r="G5" s="266">
        <v>81</v>
      </c>
      <c r="H5" s="266">
        <v>78</v>
      </c>
      <c r="I5" s="266">
        <v>65</v>
      </c>
      <c r="J5" s="266">
        <v>-13</v>
      </c>
      <c r="K5" s="266">
        <v>-46.8</v>
      </c>
    </row>
    <row r="6" spans="1:11" ht="12.75">
      <c r="A6" s="267"/>
      <c r="B6" s="264" t="s">
        <v>107</v>
      </c>
      <c r="C6" s="265"/>
      <c r="D6" s="266">
        <v>1</v>
      </c>
      <c r="E6" s="266">
        <v>7</v>
      </c>
      <c r="F6" s="266">
        <v>6</v>
      </c>
      <c r="G6" s="266">
        <v>4</v>
      </c>
      <c r="H6" s="266">
        <v>0</v>
      </c>
      <c r="I6" s="266">
        <v>0</v>
      </c>
      <c r="J6" s="266">
        <v>0</v>
      </c>
      <c r="K6" s="266">
        <v>-3.6</v>
      </c>
    </row>
    <row r="7" spans="1:11" ht="12.75">
      <c r="A7" s="267"/>
      <c r="B7" s="264" t="s">
        <v>108</v>
      </c>
      <c r="C7" s="265"/>
      <c r="D7" s="266">
        <v>15</v>
      </c>
      <c r="E7" s="266">
        <v>18</v>
      </c>
      <c r="F7" s="266">
        <v>13</v>
      </c>
      <c r="G7" s="266">
        <v>11</v>
      </c>
      <c r="H7" s="266">
        <v>12</v>
      </c>
      <c r="I7" s="266">
        <v>7</v>
      </c>
      <c r="J7" s="266">
        <v>-5</v>
      </c>
      <c r="K7" s="266">
        <v>-6.800000000000001</v>
      </c>
    </row>
    <row r="8" spans="1:11" ht="12.75">
      <c r="A8" s="267"/>
      <c r="B8" s="264" t="s">
        <v>109</v>
      </c>
      <c r="C8" s="265"/>
      <c r="D8" s="266">
        <v>3</v>
      </c>
      <c r="E8" s="266">
        <v>2</v>
      </c>
      <c r="F8" s="266">
        <v>0</v>
      </c>
      <c r="G8" s="266">
        <v>2</v>
      </c>
      <c r="H8" s="266">
        <v>1</v>
      </c>
      <c r="I8" s="266">
        <v>1</v>
      </c>
      <c r="J8" s="266">
        <v>0</v>
      </c>
      <c r="K8" s="266">
        <v>-0.6000000000000001</v>
      </c>
    </row>
    <row r="9" spans="1:11" ht="12.75">
      <c r="A9" s="267" t="s">
        <v>110</v>
      </c>
      <c r="B9" s="264" t="s">
        <v>111</v>
      </c>
      <c r="C9" s="265"/>
      <c r="D9" s="266">
        <v>356</v>
      </c>
      <c r="E9" s="266">
        <v>362</v>
      </c>
      <c r="F9" s="266">
        <v>302</v>
      </c>
      <c r="G9" s="266">
        <v>318</v>
      </c>
      <c r="H9" s="266">
        <v>297</v>
      </c>
      <c r="I9" s="266">
        <v>274</v>
      </c>
      <c r="J9" s="266">
        <v>-23</v>
      </c>
      <c r="K9" s="266">
        <v>-53</v>
      </c>
    </row>
    <row r="10" spans="1:11" ht="12.75">
      <c r="A10" s="267"/>
      <c r="B10" s="264" t="s">
        <v>112</v>
      </c>
      <c r="C10" s="265"/>
      <c r="D10" s="266">
        <v>1029</v>
      </c>
      <c r="E10" s="266">
        <v>919</v>
      </c>
      <c r="F10" s="266">
        <v>888</v>
      </c>
      <c r="G10" s="266">
        <v>803</v>
      </c>
      <c r="H10" s="266">
        <v>762</v>
      </c>
      <c r="I10" s="266">
        <v>650</v>
      </c>
      <c r="J10" s="266">
        <v>-112</v>
      </c>
      <c r="K10" s="266">
        <v>-230.20000000000005</v>
      </c>
    </row>
    <row r="11" spans="1:11" ht="12.75">
      <c r="A11" s="267"/>
      <c r="B11" s="264" t="s">
        <v>113</v>
      </c>
      <c r="C11" s="265"/>
      <c r="D11" s="266">
        <v>268</v>
      </c>
      <c r="E11" s="266">
        <v>241</v>
      </c>
      <c r="F11" s="266">
        <v>274</v>
      </c>
      <c r="G11" s="266">
        <v>253</v>
      </c>
      <c r="H11" s="266">
        <v>229</v>
      </c>
      <c r="I11" s="266">
        <v>222</v>
      </c>
      <c r="J11" s="266">
        <v>-7</v>
      </c>
      <c r="K11" s="266">
        <v>-31</v>
      </c>
    </row>
    <row r="12" spans="1:11" ht="12.75">
      <c r="A12" s="267"/>
      <c r="B12" s="264" t="s">
        <v>114</v>
      </c>
      <c r="C12" s="265"/>
      <c r="D12" s="266">
        <v>799</v>
      </c>
      <c r="E12" s="266">
        <v>802</v>
      </c>
      <c r="F12" s="266">
        <v>741</v>
      </c>
      <c r="G12" s="266">
        <v>572</v>
      </c>
      <c r="H12" s="266">
        <v>462</v>
      </c>
      <c r="I12" s="266">
        <v>432</v>
      </c>
      <c r="J12" s="266">
        <v>-30</v>
      </c>
      <c r="K12" s="266">
        <v>-243.20000000000005</v>
      </c>
    </row>
    <row r="13" spans="1:11" ht="12.75">
      <c r="A13" s="267"/>
      <c r="B13" s="264" t="s">
        <v>115</v>
      </c>
      <c r="C13" s="265"/>
      <c r="D13" s="266">
        <v>509</v>
      </c>
      <c r="E13" s="266">
        <v>527</v>
      </c>
      <c r="F13" s="266">
        <v>492</v>
      </c>
      <c r="G13" s="266">
        <v>377</v>
      </c>
      <c r="H13" s="266">
        <v>363</v>
      </c>
      <c r="I13" s="266">
        <v>309</v>
      </c>
      <c r="J13" s="266">
        <v>-54</v>
      </c>
      <c r="K13" s="266">
        <v>-144.60000000000002</v>
      </c>
    </row>
    <row r="14" spans="1:11" ht="12.75">
      <c r="A14" s="267"/>
      <c r="B14" s="264" t="s">
        <v>116</v>
      </c>
      <c r="C14" s="265"/>
      <c r="D14" s="266">
        <v>530</v>
      </c>
      <c r="E14" s="266">
        <v>446</v>
      </c>
      <c r="F14" s="266">
        <v>654</v>
      </c>
      <c r="G14" s="266">
        <v>734</v>
      </c>
      <c r="H14" s="266">
        <v>837</v>
      </c>
      <c r="I14" s="266">
        <v>770</v>
      </c>
      <c r="J14" s="266">
        <v>-67</v>
      </c>
      <c r="K14" s="266">
        <v>129.79999999999995</v>
      </c>
    </row>
    <row r="15" spans="1:11" ht="12.75">
      <c r="A15" s="267"/>
      <c r="B15" s="264" t="s">
        <v>117</v>
      </c>
      <c r="C15" s="265"/>
      <c r="D15" s="266">
        <v>11</v>
      </c>
      <c r="E15" s="266">
        <v>17</v>
      </c>
      <c r="F15" s="266">
        <v>17</v>
      </c>
      <c r="G15" s="266">
        <v>12</v>
      </c>
      <c r="H15" s="266">
        <v>14</v>
      </c>
      <c r="I15" s="266">
        <v>14</v>
      </c>
      <c r="J15" s="266">
        <v>0</v>
      </c>
      <c r="K15" s="266">
        <v>-0.1999999999999993</v>
      </c>
    </row>
    <row r="16" spans="1:11" ht="12.75">
      <c r="A16" s="267" t="s">
        <v>118</v>
      </c>
      <c r="B16" s="264" t="s">
        <v>119</v>
      </c>
      <c r="C16" s="265"/>
      <c r="D16" s="266">
        <v>114</v>
      </c>
      <c r="E16" s="266">
        <v>104</v>
      </c>
      <c r="F16" s="266">
        <v>94</v>
      </c>
      <c r="G16" s="266">
        <v>84</v>
      </c>
      <c r="H16" s="266">
        <v>107</v>
      </c>
      <c r="I16" s="266">
        <v>137</v>
      </c>
      <c r="J16" s="266">
        <v>30</v>
      </c>
      <c r="K16" s="266">
        <v>36.400000000000006</v>
      </c>
    </row>
    <row r="17" spans="1:11" ht="12.75">
      <c r="A17" s="267"/>
      <c r="B17" s="264" t="s">
        <v>120</v>
      </c>
      <c r="C17" s="265"/>
      <c r="D17" s="266">
        <v>133</v>
      </c>
      <c r="E17" s="266">
        <v>81</v>
      </c>
      <c r="F17" s="266">
        <v>26</v>
      </c>
      <c r="G17" s="266">
        <v>49</v>
      </c>
      <c r="H17" s="266">
        <v>56</v>
      </c>
      <c r="I17" s="266">
        <v>34</v>
      </c>
      <c r="J17" s="266">
        <v>-22</v>
      </c>
      <c r="K17" s="266">
        <v>-35</v>
      </c>
    </row>
    <row r="18" spans="1:11" ht="12.75">
      <c r="A18" s="267"/>
      <c r="B18" s="264" t="s">
        <v>121</v>
      </c>
      <c r="C18" s="265"/>
      <c r="D18" s="266">
        <v>20</v>
      </c>
      <c r="E18" s="266">
        <v>6</v>
      </c>
      <c r="F18" s="266">
        <v>14</v>
      </c>
      <c r="G18" s="266">
        <v>7</v>
      </c>
      <c r="H18" s="266">
        <v>3</v>
      </c>
      <c r="I18" s="266">
        <v>6</v>
      </c>
      <c r="J18" s="266">
        <v>3</v>
      </c>
      <c r="K18" s="266">
        <v>-4</v>
      </c>
    </row>
    <row r="19" spans="1:11" ht="12.75">
      <c r="A19" s="267"/>
      <c r="B19" s="268" t="s">
        <v>122</v>
      </c>
      <c r="C19" s="265"/>
      <c r="D19" s="266">
        <v>102</v>
      </c>
      <c r="E19" s="266">
        <v>101</v>
      </c>
      <c r="F19" s="266">
        <v>74</v>
      </c>
      <c r="G19" s="266">
        <v>80</v>
      </c>
      <c r="H19" s="266">
        <v>83</v>
      </c>
      <c r="I19" s="266">
        <v>64</v>
      </c>
      <c r="J19" s="266">
        <v>-19</v>
      </c>
      <c r="K19" s="266">
        <v>-24</v>
      </c>
    </row>
    <row r="20" spans="1:11" ht="12.75">
      <c r="A20" s="267"/>
      <c r="B20" s="269"/>
      <c r="C20" s="266" t="s">
        <v>123</v>
      </c>
      <c r="D20" s="266">
        <v>4</v>
      </c>
      <c r="E20" s="266">
        <v>4</v>
      </c>
      <c r="F20" s="266">
        <v>2</v>
      </c>
      <c r="G20" s="266">
        <v>2</v>
      </c>
      <c r="H20" s="266">
        <v>0</v>
      </c>
      <c r="I20" s="266">
        <v>0</v>
      </c>
      <c r="J20" s="266">
        <v>0</v>
      </c>
      <c r="K20" s="266">
        <v>-2.4</v>
      </c>
    </row>
    <row r="21" spans="1:11" ht="12.75">
      <c r="A21" s="267"/>
      <c r="B21" s="264" t="s">
        <v>124</v>
      </c>
      <c r="C21" s="265"/>
      <c r="D21" s="266">
        <v>18</v>
      </c>
      <c r="E21" s="266">
        <v>15</v>
      </c>
      <c r="F21" s="266">
        <v>21</v>
      </c>
      <c r="G21" s="266">
        <v>16</v>
      </c>
      <c r="H21" s="266">
        <v>20</v>
      </c>
      <c r="I21" s="266">
        <v>16</v>
      </c>
      <c r="J21" s="266">
        <v>-4</v>
      </c>
      <c r="K21" s="266">
        <v>-2</v>
      </c>
    </row>
    <row r="22" spans="1:11" ht="12.75">
      <c r="A22" s="267"/>
      <c r="B22" s="264" t="s">
        <v>125</v>
      </c>
      <c r="C22" s="265"/>
      <c r="D22" s="266">
        <v>1</v>
      </c>
      <c r="E22" s="266">
        <v>3</v>
      </c>
      <c r="F22" s="266">
        <v>6</v>
      </c>
      <c r="G22" s="266">
        <v>1</v>
      </c>
      <c r="H22" s="266">
        <v>5</v>
      </c>
      <c r="I22" s="266">
        <v>2</v>
      </c>
      <c r="J22" s="266">
        <v>-3</v>
      </c>
      <c r="K22" s="266">
        <v>-1.2000000000000002</v>
      </c>
    </row>
    <row r="23" spans="1:11" ht="12.75">
      <c r="A23" s="267" t="s">
        <v>126</v>
      </c>
      <c r="B23" s="264" t="s">
        <v>127</v>
      </c>
      <c r="C23" s="265"/>
      <c r="D23" s="266">
        <v>147</v>
      </c>
      <c r="E23" s="266">
        <v>71</v>
      </c>
      <c r="F23" s="266">
        <v>51</v>
      </c>
      <c r="G23" s="266">
        <v>74</v>
      </c>
      <c r="H23" s="266">
        <v>55</v>
      </c>
      <c r="I23" s="266">
        <v>60</v>
      </c>
      <c r="J23" s="266">
        <v>5</v>
      </c>
      <c r="K23" s="266">
        <v>-19.599999999999994</v>
      </c>
    </row>
    <row r="24" spans="1:11" ht="12.75">
      <c r="A24" s="267"/>
      <c r="B24" s="264" t="s">
        <v>128</v>
      </c>
      <c r="C24" s="265"/>
      <c r="D24" s="266">
        <v>18</v>
      </c>
      <c r="E24" s="266">
        <v>10</v>
      </c>
      <c r="F24" s="266">
        <v>19</v>
      </c>
      <c r="G24" s="266">
        <v>15</v>
      </c>
      <c r="H24" s="266">
        <v>8</v>
      </c>
      <c r="I24" s="266">
        <v>23</v>
      </c>
      <c r="J24" s="266">
        <v>15</v>
      </c>
      <c r="K24" s="266">
        <v>9</v>
      </c>
    </row>
    <row r="25" spans="1:11" ht="12.75">
      <c r="A25" s="267"/>
      <c r="B25" s="264" t="s">
        <v>129</v>
      </c>
      <c r="C25" s="265"/>
      <c r="D25" s="266">
        <v>152</v>
      </c>
      <c r="E25" s="266">
        <v>110</v>
      </c>
      <c r="F25" s="266">
        <v>105</v>
      </c>
      <c r="G25" s="266">
        <v>107</v>
      </c>
      <c r="H25" s="266">
        <v>104</v>
      </c>
      <c r="I25" s="266">
        <v>68</v>
      </c>
      <c r="J25" s="266">
        <v>-36</v>
      </c>
      <c r="K25" s="266">
        <v>-47.599999999999994</v>
      </c>
    </row>
    <row r="26" spans="1:11" ht="12.75">
      <c r="A26" s="267"/>
      <c r="B26" s="264" t="s">
        <v>130</v>
      </c>
      <c r="C26" s="265"/>
      <c r="D26" s="266">
        <v>38</v>
      </c>
      <c r="E26" s="266">
        <v>34</v>
      </c>
      <c r="F26" s="266">
        <v>21</v>
      </c>
      <c r="G26" s="266">
        <v>14</v>
      </c>
      <c r="H26" s="266">
        <v>15</v>
      </c>
      <c r="I26" s="266">
        <v>7</v>
      </c>
      <c r="J26" s="266">
        <v>-8</v>
      </c>
      <c r="K26" s="266">
        <v>-17.4</v>
      </c>
    </row>
    <row r="27" spans="1:11" ht="12.75">
      <c r="A27" s="267"/>
      <c r="B27" s="264" t="s">
        <v>131</v>
      </c>
      <c r="C27" s="265"/>
      <c r="D27" s="266">
        <v>186</v>
      </c>
      <c r="E27" s="266">
        <v>169</v>
      </c>
      <c r="F27" s="266">
        <v>153</v>
      </c>
      <c r="G27" s="266">
        <v>145</v>
      </c>
      <c r="H27" s="266">
        <v>170</v>
      </c>
      <c r="I27" s="266">
        <v>111</v>
      </c>
      <c r="J27" s="266">
        <v>-59</v>
      </c>
      <c r="K27" s="266">
        <v>-53.599999999999994</v>
      </c>
    </row>
    <row r="28" spans="1:11" ht="12.75">
      <c r="A28" s="269"/>
      <c r="B28" s="264" t="s">
        <v>132</v>
      </c>
      <c r="C28" s="265"/>
      <c r="D28" s="266">
        <v>4703</v>
      </c>
      <c r="E28" s="266">
        <v>4234</v>
      </c>
      <c r="F28" s="266">
        <v>4126</v>
      </c>
      <c r="G28" s="266">
        <v>3785</v>
      </c>
      <c r="H28" s="266">
        <v>3725</v>
      </c>
      <c r="I28" s="266">
        <v>3315</v>
      </c>
      <c r="J28" s="266">
        <v>-410</v>
      </c>
      <c r="K28" s="266">
        <v>-799.6000000000004</v>
      </c>
    </row>
    <row r="29" spans="1:11" ht="12.75">
      <c r="A29" s="263"/>
      <c r="B29" s="264" t="s">
        <v>133</v>
      </c>
      <c r="C29" s="265"/>
      <c r="D29" s="266">
        <v>2</v>
      </c>
      <c r="E29" s="266">
        <v>4</v>
      </c>
      <c r="F29" s="266">
        <v>6</v>
      </c>
      <c r="G29" s="266">
        <v>15</v>
      </c>
      <c r="H29" s="266">
        <v>13</v>
      </c>
      <c r="I29" s="266">
        <v>5</v>
      </c>
      <c r="J29" s="266">
        <v>-8</v>
      </c>
      <c r="K29" s="266">
        <v>-3</v>
      </c>
    </row>
    <row r="30" spans="1:11" ht="12.75">
      <c r="A30" s="267"/>
      <c r="B30" s="264" t="s">
        <v>134</v>
      </c>
      <c r="C30" s="265"/>
      <c r="D30" s="266">
        <v>83</v>
      </c>
      <c r="E30" s="266">
        <v>83</v>
      </c>
      <c r="F30" s="266">
        <v>57</v>
      </c>
      <c r="G30" s="266">
        <v>43</v>
      </c>
      <c r="H30" s="266">
        <v>36</v>
      </c>
      <c r="I30" s="266">
        <v>37</v>
      </c>
      <c r="J30" s="266">
        <v>1</v>
      </c>
      <c r="K30" s="266">
        <v>-23.4</v>
      </c>
    </row>
    <row r="31" spans="1:11" ht="12.75">
      <c r="A31" s="267"/>
      <c r="B31" s="264" t="s">
        <v>135</v>
      </c>
      <c r="C31" s="265"/>
      <c r="D31" s="266">
        <v>0</v>
      </c>
      <c r="E31" s="266">
        <v>0</v>
      </c>
      <c r="F31" s="266">
        <v>1</v>
      </c>
      <c r="G31" s="266">
        <v>0</v>
      </c>
      <c r="H31" s="266">
        <v>2</v>
      </c>
      <c r="I31" s="266">
        <v>0</v>
      </c>
      <c r="J31" s="266">
        <v>-2</v>
      </c>
      <c r="K31" s="266">
        <v>-0.6</v>
      </c>
    </row>
    <row r="32" spans="1:11" ht="12.75">
      <c r="A32" s="267"/>
      <c r="B32" s="264" t="s">
        <v>136</v>
      </c>
      <c r="C32" s="265"/>
      <c r="D32" s="266">
        <v>37</v>
      </c>
      <c r="E32" s="266">
        <v>39</v>
      </c>
      <c r="F32" s="266">
        <v>29</v>
      </c>
      <c r="G32" s="266">
        <v>35</v>
      </c>
      <c r="H32" s="266">
        <v>27</v>
      </c>
      <c r="I32" s="266">
        <v>34</v>
      </c>
      <c r="J32" s="266">
        <v>7</v>
      </c>
      <c r="K32" s="266">
        <v>0.6000000000000014</v>
      </c>
    </row>
    <row r="33" spans="1:11" ht="12.75">
      <c r="A33" s="267" t="s">
        <v>137</v>
      </c>
      <c r="B33" s="264" t="s">
        <v>138</v>
      </c>
      <c r="C33" s="265"/>
      <c r="D33" s="266">
        <v>10</v>
      </c>
      <c r="E33" s="266">
        <v>4</v>
      </c>
      <c r="F33" s="266">
        <v>13</v>
      </c>
      <c r="G33" s="266">
        <v>2</v>
      </c>
      <c r="H33" s="266">
        <v>4</v>
      </c>
      <c r="I33" s="266">
        <v>3</v>
      </c>
      <c r="J33" s="266">
        <v>-1</v>
      </c>
      <c r="K33" s="266">
        <v>-3.5999999999999996</v>
      </c>
    </row>
    <row r="34" spans="1:11" ht="12.75">
      <c r="A34" s="267"/>
      <c r="B34" s="264" t="s">
        <v>139</v>
      </c>
      <c r="C34" s="265"/>
      <c r="D34" s="266">
        <v>28</v>
      </c>
      <c r="E34" s="266">
        <v>11</v>
      </c>
      <c r="F34" s="266">
        <v>17</v>
      </c>
      <c r="G34" s="266">
        <v>15</v>
      </c>
      <c r="H34" s="266">
        <v>6</v>
      </c>
      <c r="I34" s="266">
        <v>9</v>
      </c>
      <c r="J34" s="266">
        <v>3</v>
      </c>
      <c r="K34" s="266">
        <v>-6.4</v>
      </c>
    </row>
    <row r="35" spans="1:11" ht="12.75">
      <c r="A35" s="267"/>
      <c r="B35" s="264" t="s">
        <v>140</v>
      </c>
      <c r="C35" s="265"/>
      <c r="D35" s="266">
        <v>13</v>
      </c>
      <c r="E35" s="266">
        <v>4</v>
      </c>
      <c r="F35" s="266">
        <v>3</v>
      </c>
      <c r="G35" s="266">
        <v>0</v>
      </c>
      <c r="H35" s="266">
        <v>2</v>
      </c>
      <c r="I35" s="266">
        <v>0</v>
      </c>
      <c r="J35" s="266">
        <v>-2</v>
      </c>
      <c r="K35" s="266">
        <v>-4.4</v>
      </c>
    </row>
    <row r="36" spans="1:11" ht="12.75">
      <c r="A36" s="267"/>
      <c r="B36" s="264" t="s">
        <v>141</v>
      </c>
      <c r="C36" s="265"/>
      <c r="D36" s="266">
        <v>11</v>
      </c>
      <c r="E36" s="266">
        <v>11</v>
      </c>
      <c r="F36" s="266">
        <v>16</v>
      </c>
      <c r="G36" s="266">
        <v>10</v>
      </c>
      <c r="H36" s="266">
        <v>16</v>
      </c>
      <c r="I36" s="266">
        <v>3</v>
      </c>
      <c r="J36" s="266">
        <v>-13</v>
      </c>
      <c r="K36" s="266">
        <v>-9.8</v>
      </c>
    </row>
    <row r="37" spans="1:11" ht="12.75">
      <c r="A37" s="267"/>
      <c r="B37" s="264" t="s">
        <v>142</v>
      </c>
      <c r="C37" s="265"/>
      <c r="D37" s="266">
        <v>0</v>
      </c>
      <c r="E37" s="266">
        <v>0</v>
      </c>
      <c r="F37" s="266">
        <v>0</v>
      </c>
      <c r="G37" s="266">
        <v>0</v>
      </c>
      <c r="H37" s="266">
        <v>0</v>
      </c>
      <c r="I37" s="266">
        <v>0</v>
      </c>
      <c r="J37" s="266">
        <v>0</v>
      </c>
      <c r="K37" s="266">
        <v>0</v>
      </c>
    </row>
    <row r="38" spans="1:11" ht="12.75">
      <c r="A38" s="267"/>
      <c r="B38" s="264" t="s">
        <v>143</v>
      </c>
      <c r="C38" s="265"/>
      <c r="D38" s="266">
        <v>27</v>
      </c>
      <c r="E38" s="266">
        <v>34</v>
      </c>
      <c r="F38" s="266">
        <v>42</v>
      </c>
      <c r="G38" s="266">
        <v>28</v>
      </c>
      <c r="H38" s="266">
        <v>29</v>
      </c>
      <c r="I38" s="266">
        <v>24</v>
      </c>
      <c r="J38" s="266">
        <v>-5</v>
      </c>
      <c r="K38" s="266">
        <v>-8</v>
      </c>
    </row>
    <row r="39" spans="1:11" ht="12.75">
      <c r="A39" s="267"/>
      <c r="B39" s="264" t="s">
        <v>144</v>
      </c>
      <c r="C39" s="265"/>
      <c r="D39" s="266">
        <v>20</v>
      </c>
      <c r="E39" s="266">
        <v>21</v>
      </c>
      <c r="F39" s="266">
        <v>14</v>
      </c>
      <c r="G39" s="266">
        <v>14</v>
      </c>
      <c r="H39" s="266">
        <v>12</v>
      </c>
      <c r="I39" s="266">
        <v>8</v>
      </c>
      <c r="J39" s="266">
        <v>-4</v>
      </c>
      <c r="K39" s="266">
        <v>-8.2</v>
      </c>
    </row>
    <row r="40" spans="1:11" ht="12.75">
      <c r="A40" s="267"/>
      <c r="B40" s="264" t="s">
        <v>145</v>
      </c>
      <c r="C40" s="265"/>
      <c r="D40" s="266">
        <v>19</v>
      </c>
      <c r="E40" s="266">
        <v>5</v>
      </c>
      <c r="F40" s="266">
        <v>8</v>
      </c>
      <c r="G40" s="266">
        <v>11</v>
      </c>
      <c r="H40" s="266">
        <v>14</v>
      </c>
      <c r="I40" s="266">
        <v>4</v>
      </c>
      <c r="J40" s="266">
        <v>-10</v>
      </c>
      <c r="K40" s="266">
        <v>-7.4</v>
      </c>
    </row>
    <row r="41" spans="1:11" ht="12.75">
      <c r="A41" s="267" t="s">
        <v>146</v>
      </c>
      <c r="B41" s="264" t="s">
        <v>147</v>
      </c>
      <c r="C41" s="265"/>
      <c r="D41" s="266">
        <v>30</v>
      </c>
      <c r="E41" s="266">
        <v>18</v>
      </c>
      <c r="F41" s="266">
        <v>22</v>
      </c>
      <c r="G41" s="266">
        <v>21</v>
      </c>
      <c r="H41" s="266">
        <v>18</v>
      </c>
      <c r="I41" s="266">
        <v>14</v>
      </c>
      <c r="J41" s="266">
        <v>-4</v>
      </c>
      <c r="K41" s="266">
        <v>-7.800000000000001</v>
      </c>
    </row>
    <row r="42" spans="1:11" ht="12.75">
      <c r="A42" s="267"/>
      <c r="B42" s="264" t="s">
        <v>148</v>
      </c>
      <c r="C42" s="265"/>
      <c r="D42" s="266">
        <v>29</v>
      </c>
      <c r="E42" s="266">
        <v>18</v>
      </c>
      <c r="F42" s="266">
        <v>18</v>
      </c>
      <c r="G42" s="266">
        <v>15</v>
      </c>
      <c r="H42" s="266">
        <v>12</v>
      </c>
      <c r="I42" s="266">
        <v>5</v>
      </c>
      <c r="J42" s="266">
        <v>-7</v>
      </c>
      <c r="K42" s="266">
        <v>-13.399999999999999</v>
      </c>
    </row>
    <row r="43" spans="1:11" ht="12.75">
      <c r="A43" s="267"/>
      <c r="B43" s="264" t="s">
        <v>149</v>
      </c>
      <c r="C43" s="265"/>
      <c r="D43" s="266">
        <v>42</v>
      </c>
      <c r="E43" s="266">
        <v>46</v>
      </c>
      <c r="F43" s="266">
        <v>22</v>
      </c>
      <c r="G43" s="266">
        <v>12</v>
      </c>
      <c r="H43" s="266">
        <v>19</v>
      </c>
      <c r="I43" s="266">
        <v>12</v>
      </c>
      <c r="J43" s="266">
        <v>-7</v>
      </c>
      <c r="K43" s="266">
        <v>-16.2</v>
      </c>
    </row>
    <row r="44" spans="1:11" ht="12.75">
      <c r="A44" s="267"/>
      <c r="B44" s="264" t="s">
        <v>150</v>
      </c>
      <c r="C44" s="265"/>
      <c r="D44" s="266">
        <v>4</v>
      </c>
      <c r="E44" s="266">
        <v>8</v>
      </c>
      <c r="F44" s="266">
        <v>0</v>
      </c>
      <c r="G44" s="266">
        <v>1</v>
      </c>
      <c r="H44" s="266">
        <v>0</v>
      </c>
      <c r="I44" s="266">
        <v>3</v>
      </c>
      <c r="J44" s="266">
        <v>3</v>
      </c>
      <c r="K44" s="266">
        <v>0.3999999999999999</v>
      </c>
    </row>
    <row r="45" spans="1:11" ht="12.75">
      <c r="A45" s="267"/>
      <c r="B45" s="264" t="s">
        <v>151</v>
      </c>
      <c r="C45" s="265"/>
      <c r="D45" s="266">
        <v>3</v>
      </c>
      <c r="E45" s="266">
        <v>1</v>
      </c>
      <c r="F45" s="266">
        <v>5</v>
      </c>
      <c r="G45" s="266">
        <v>5</v>
      </c>
      <c r="H45" s="266">
        <v>0</v>
      </c>
      <c r="I45" s="266">
        <v>2</v>
      </c>
      <c r="J45" s="266">
        <v>2</v>
      </c>
      <c r="K45" s="266">
        <v>-0.7999999999999998</v>
      </c>
    </row>
    <row r="46" spans="1:11" ht="12.75">
      <c r="A46" s="267"/>
      <c r="B46" s="264" t="s">
        <v>152</v>
      </c>
      <c r="C46" s="265"/>
      <c r="D46" s="266">
        <v>150</v>
      </c>
      <c r="E46" s="266">
        <v>81</v>
      </c>
      <c r="F46" s="266">
        <v>92</v>
      </c>
      <c r="G46" s="266">
        <v>87</v>
      </c>
      <c r="H46" s="266">
        <v>62</v>
      </c>
      <c r="I46" s="266">
        <v>61</v>
      </c>
      <c r="J46" s="266">
        <v>-1</v>
      </c>
      <c r="K46" s="266">
        <v>-33.400000000000006</v>
      </c>
    </row>
    <row r="47" spans="1:11" ht="12.75">
      <c r="A47" s="267"/>
      <c r="B47" s="264" t="s">
        <v>153</v>
      </c>
      <c r="C47" s="265"/>
      <c r="D47" s="266">
        <v>1</v>
      </c>
      <c r="E47" s="266">
        <v>0</v>
      </c>
      <c r="F47" s="266">
        <v>1</v>
      </c>
      <c r="G47" s="266">
        <v>1</v>
      </c>
      <c r="H47" s="266">
        <v>0</v>
      </c>
      <c r="I47" s="266">
        <v>0</v>
      </c>
      <c r="J47" s="266">
        <v>0</v>
      </c>
      <c r="K47" s="266">
        <v>-0.6</v>
      </c>
    </row>
    <row r="48" spans="1:11" ht="12.75">
      <c r="A48" s="267"/>
      <c r="B48" s="264" t="s">
        <v>154</v>
      </c>
      <c r="C48" s="265"/>
      <c r="D48" s="266">
        <v>10</v>
      </c>
      <c r="E48" s="266">
        <v>6</v>
      </c>
      <c r="F48" s="266">
        <v>25</v>
      </c>
      <c r="G48" s="266">
        <v>8</v>
      </c>
      <c r="H48" s="266">
        <v>29</v>
      </c>
      <c r="I48" s="266">
        <v>15</v>
      </c>
      <c r="J48" s="266">
        <v>-14</v>
      </c>
      <c r="K48" s="266">
        <v>-0.5999999999999996</v>
      </c>
    </row>
    <row r="49" spans="1:11" ht="12.75">
      <c r="A49" s="267" t="s">
        <v>118</v>
      </c>
      <c r="B49" s="264" t="s">
        <v>155</v>
      </c>
      <c r="C49" s="265"/>
      <c r="D49" s="266">
        <v>0</v>
      </c>
      <c r="E49" s="266">
        <v>0</v>
      </c>
      <c r="F49" s="266">
        <v>0</v>
      </c>
      <c r="G49" s="266">
        <v>0</v>
      </c>
      <c r="H49" s="266">
        <v>0</v>
      </c>
      <c r="I49" s="266">
        <v>0</v>
      </c>
      <c r="J49" s="266">
        <v>0</v>
      </c>
      <c r="K49" s="266">
        <v>0</v>
      </c>
    </row>
    <row r="50" spans="1:11" ht="12.75">
      <c r="A50" s="267"/>
      <c r="B50" s="264" t="s">
        <v>156</v>
      </c>
      <c r="C50" s="265"/>
      <c r="D50" s="266">
        <v>72</v>
      </c>
      <c r="E50" s="266">
        <v>89</v>
      </c>
      <c r="F50" s="266">
        <v>71</v>
      </c>
      <c r="G50" s="266">
        <v>64</v>
      </c>
      <c r="H50" s="266">
        <v>62</v>
      </c>
      <c r="I50" s="266">
        <v>50</v>
      </c>
      <c r="J50" s="266">
        <v>-12</v>
      </c>
      <c r="K50" s="266">
        <v>-21.599999999999994</v>
      </c>
    </row>
    <row r="51" spans="1:11" ht="12.75">
      <c r="A51" s="267"/>
      <c r="B51" s="264" t="s">
        <v>157</v>
      </c>
      <c r="C51" s="265"/>
      <c r="D51" s="266">
        <v>1286</v>
      </c>
      <c r="E51" s="266">
        <v>1313</v>
      </c>
      <c r="F51" s="266">
        <v>1207</v>
      </c>
      <c r="G51" s="266">
        <v>1150</v>
      </c>
      <c r="H51" s="266">
        <v>1109</v>
      </c>
      <c r="I51" s="266">
        <v>979</v>
      </c>
      <c r="J51" s="266">
        <v>-130</v>
      </c>
      <c r="K51" s="266">
        <v>-234</v>
      </c>
    </row>
    <row r="52" spans="1:11" ht="12.75">
      <c r="A52" s="267"/>
      <c r="B52" s="264" t="s">
        <v>158</v>
      </c>
      <c r="C52" s="265"/>
      <c r="D52" s="266">
        <v>27</v>
      </c>
      <c r="E52" s="266">
        <v>15</v>
      </c>
      <c r="F52" s="266">
        <v>14</v>
      </c>
      <c r="G52" s="266">
        <v>6</v>
      </c>
      <c r="H52" s="266">
        <v>3</v>
      </c>
      <c r="I52" s="266">
        <v>2</v>
      </c>
      <c r="J52" s="266">
        <v>-1</v>
      </c>
      <c r="K52" s="266">
        <v>-11</v>
      </c>
    </row>
    <row r="53" spans="1:11" ht="12.75">
      <c r="A53" s="267"/>
      <c r="B53" s="264" t="s">
        <v>159</v>
      </c>
      <c r="C53" s="265"/>
      <c r="D53" s="266">
        <v>29</v>
      </c>
      <c r="E53" s="266">
        <v>35</v>
      </c>
      <c r="F53" s="266">
        <v>33</v>
      </c>
      <c r="G53" s="266">
        <v>16</v>
      </c>
      <c r="H53" s="266">
        <v>10</v>
      </c>
      <c r="I53" s="266">
        <v>8</v>
      </c>
      <c r="J53" s="266">
        <v>-2</v>
      </c>
      <c r="K53" s="266">
        <v>-16.6</v>
      </c>
    </row>
    <row r="54" spans="1:11" ht="12.75">
      <c r="A54" s="267"/>
      <c r="B54" s="264" t="s">
        <v>160</v>
      </c>
      <c r="C54" s="265"/>
      <c r="D54" s="266">
        <v>1</v>
      </c>
      <c r="E54" s="266">
        <v>0</v>
      </c>
      <c r="F54" s="266">
        <v>1</v>
      </c>
      <c r="G54" s="266">
        <v>1</v>
      </c>
      <c r="H54" s="266">
        <v>0</v>
      </c>
      <c r="I54" s="266">
        <v>2</v>
      </c>
      <c r="J54" s="266">
        <v>2</v>
      </c>
      <c r="K54" s="266">
        <v>1.4</v>
      </c>
    </row>
    <row r="55" spans="1:11" ht="12.75">
      <c r="A55" s="267"/>
      <c r="B55" s="264" t="s">
        <v>161</v>
      </c>
      <c r="C55" s="265"/>
      <c r="D55" s="266">
        <v>4</v>
      </c>
      <c r="E55" s="266">
        <v>11</v>
      </c>
      <c r="F55" s="266">
        <v>2</v>
      </c>
      <c r="G55" s="266">
        <v>3</v>
      </c>
      <c r="H55" s="266">
        <v>5</v>
      </c>
      <c r="I55" s="266">
        <v>6</v>
      </c>
      <c r="J55" s="266">
        <v>1</v>
      </c>
      <c r="K55" s="266">
        <v>1</v>
      </c>
    </row>
    <row r="56" spans="1:11" ht="12.75">
      <c r="A56" s="267"/>
      <c r="B56" s="264" t="s">
        <v>162</v>
      </c>
      <c r="C56" s="265"/>
      <c r="D56" s="266">
        <v>0</v>
      </c>
      <c r="E56" s="266">
        <v>0</v>
      </c>
      <c r="F56" s="266">
        <v>0</v>
      </c>
      <c r="G56" s="266">
        <v>0</v>
      </c>
      <c r="H56" s="266">
        <v>0</v>
      </c>
      <c r="I56" s="266">
        <v>0</v>
      </c>
      <c r="J56" s="266">
        <v>0</v>
      </c>
      <c r="K56" s="266">
        <v>0</v>
      </c>
    </row>
    <row r="57" spans="1:11" ht="12.75">
      <c r="A57" s="267" t="s">
        <v>126</v>
      </c>
      <c r="B57" s="264" t="s">
        <v>163</v>
      </c>
      <c r="C57" s="265"/>
      <c r="D57" s="266">
        <v>8</v>
      </c>
      <c r="E57" s="266">
        <v>5</v>
      </c>
      <c r="F57" s="266">
        <v>12</v>
      </c>
      <c r="G57" s="266">
        <v>13</v>
      </c>
      <c r="H57" s="266">
        <v>15</v>
      </c>
      <c r="I57" s="266">
        <v>18</v>
      </c>
      <c r="J57" s="266">
        <v>3</v>
      </c>
      <c r="K57" s="266">
        <v>7.4</v>
      </c>
    </row>
    <row r="58" spans="1:11" ht="12.75">
      <c r="A58" s="267"/>
      <c r="B58" s="264" t="s">
        <v>164</v>
      </c>
      <c r="C58" s="265"/>
      <c r="D58" s="266">
        <v>8</v>
      </c>
      <c r="E58" s="266">
        <v>13</v>
      </c>
      <c r="F58" s="266">
        <v>10</v>
      </c>
      <c r="G58" s="266">
        <v>15</v>
      </c>
      <c r="H58" s="266">
        <v>17</v>
      </c>
      <c r="I58" s="266">
        <v>13</v>
      </c>
      <c r="J58" s="266">
        <v>-4</v>
      </c>
      <c r="K58" s="266">
        <v>0.40000000000000036</v>
      </c>
    </row>
    <row r="59" spans="1:11" ht="12.75">
      <c r="A59" s="267"/>
      <c r="B59" s="264" t="s">
        <v>165</v>
      </c>
      <c r="C59" s="265"/>
      <c r="D59" s="266">
        <v>5</v>
      </c>
      <c r="E59" s="266">
        <v>12</v>
      </c>
      <c r="F59" s="266">
        <v>12</v>
      </c>
      <c r="G59" s="266">
        <v>16</v>
      </c>
      <c r="H59" s="266">
        <v>8</v>
      </c>
      <c r="I59" s="266">
        <v>14</v>
      </c>
      <c r="J59" s="266">
        <v>6</v>
      </c>
      <c r="K59" s="266">
        <v>3.4000000000000004</v>
      </c>
    </row>
    <row r="60" spans="1:11" ht="12.75">
      <c r="A60" s="267"/>
      <c r="B60" s="264" t="s">
        <v>166</v>
      </c>
      <c r="C60" s="265"/>
      <c r="D60" s="266">
        <v>114</v>
      </c>
      <c r="E60" s="266">
        <v>95</v>
      </c>
      <c r="F60" s="266">
        <v>103</v>
      </c>
      <c r="G60" s="266">
        <v>118</v>
      </c>
      <c r="H60" s="266">
        <v>78</v>
      </c>
      <c r="I60" s="266">
        <v>88</v>
      </c>
      <c r="J60" s="266">
        <v>10</v>
      </c>
      <c r="K60" s="266">
        <v>-13.599999999999994</v>
      </c>
    </row>
    <row r="61" spans="1:11" ht="12.75">
      <c r="A61" s="267"/>
      <c r="B61" s="264" t="s">
        <v>167</v>
      </c>
      <c r="C61" s="265"/>
      <c r="D61" s="266">
        <v>2073</v>
      </c>
      <c r="E61" s="266">
        <v>1982</v>
      </c>
      <c r="F61" s="266">
        <v>1856</v>
      </c>
      <c r="G61" s="266">
        <v>1725</v>
      </c>
      <c r="H61" s="266">
        <v>1608</v>
      </c>
      <c r="I61" s="266">
        <v>1419</v>
      </c>
      <c r="J61" s="266">
        <v>-189</v>
      </c>
      <c r="K61" s="266">
        <v>-429.79999999999995</v>
      </c>
    </row>
    <row r="62" spans="1:11" ht="12.75">
      <c r="A62" s="264" t="s">
        <v>168</v>
      </c>
      <c r="B62" s="270"/>
      <c r="C62" s="265"/>
      <c r="D62" s="266">
        <v>6776</v>
      </c>
      <c r="E62" s="266">
        <v>6216</v>
      </c>
      <c r="F62" s="266">
        <v>5982</v>
      </c>
      <c r="G62" s="266">
        <v>5510</v>
      </c>
      <c r="H62" s="266">
        <v>5333</v>
      </c>
      <c r="I62" s="266">
        <v>4734</v>
      </c>
      <c r="J62" s="266">
        <v>-599</v>
      </c>
      <c r="K62" s="266">
        <v>-1229.3999999999996</v>
      </c>
    </row>
  </sheetData>
  <sheetProtection/>
  <mergeCells count="9">
    <mergeCell ref="I2:I3"/>
    <mergeCell ref="J2:J3"/>
    <mergeCell ref="K2:K3"/>
    <mergeCell ref="A2:C3"/>
    <mergeCell ref="D2:D3"/>
    <mergeCell ref="E2:E3"/>
    <mergeCell ref="F2:F3"/>
    <mergeCell ref="G2:G3"/>
    <mergeCell ref="H2:H3"/>
  </mergeCells>
  <printOptions/>
  <pageMargins left="0.7" right="0.7" top="0.75" bottom="0.75" header="0.3" footer="0.3"/>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selection activeCell="A1" sqref="A1:K16384"/>
    </sheetView>
  </sheetViews>
  <sheetFormatPr defaultColWidth="9.00390625" defaultRowHeight="13.5"/>
  <cols>
    <col min="1" max="1" width="3.50390625" style="262" customWidth="1"/>
    <col min="2" max="2" width="5.75390625" style="262" customWidth="1"/>
    <col min="3" max="3" width="24.75390625" style="262" bestFit="1" customWidth="1"/>
    <col min="4" max="10" width="9.00390625" style="262" customWidth="1"/>
    <col min="11" max="11" width="14.375" style="262" bestFit="1" customWidth="1"/>
  </cols>
  <sheetData>
    <row r="1" ht="12.75">
      <c r="B1" s="262" t="s">
        <v>169</v>
      </c>
    </row>
    <row r="2" spans="1:11" ht="12.75">
      <c r="A2" s="323" t="s">
        <v>171</v>
      </c>
      <c r="B2" s="324"/>
      <c r="C2" s="325"/>
      <c r="D2" s="320" t="s">
        <v>25</v>
      </c>
      <c r="E2" s="320" t="s">
        <v>26</v>
      </c>
      <c r="F2" s="320" t="s">
        <v>27</v>
      </c>
      <c r="G2" s="320" t="s">
        <v>28</v>
      </c>
      <c r="H2" s="320" t="s">
        <v>29</v>
      </c>
      <c r="I2" s="320" t="s">
        <v>30</v>
      </c>
      <c r="J2" s="320" t="s">
        <v>31</v>
      </c>
      <c r="K2" s="320" t="s">
        <v>32</v>
      </c>
    </row>
    <row r="3" spans="1:11" ht="12.75">
      <c r="A3" s="326"/>
      <c r="B3" s="327"/>
      <c r="C3" s="328"/>
      <c r="D3" s="320"/>
      <c r="E3" s="320"/>
      <c r="F3" s="320"/>
      <c r="G3" s="320"/>
      <c r="H3" s="320"/>
      <c r="I3" s="320"/>
      <c r="J3" s="320"/>
      <c r="K3" s="320"/>
    </row>
    <row r="4" spans="1:11" ht="12.75">
      <c r="A4" s="263"/>
      <c r="B4" s="264" t="s">
        <v>33</v>
      </c>
      <c r="C4" s="265"/>
      <c r="D4" s="266">
        <v>132</v>
      </c>
      <c r="E4" s="266">
        <v>121</v>
      </c>
      <c r="F4" s="266">
        <v>108</v>
      </c>
      <c r="G4" s="266">
        <v>87</v>
      </c>
      <c r="H4" s="266">
        <v>78</v>
      </c>
      <c r="I4" s="266">
        <v>94</v>
      </c>
      <c r="J4" s="266">
        <v>16</v>
      </c>
      <c r="K4" s="266">
        <v>-11.200000000000003</v>
      </c>
    </row>
    <row r="5" spans="1:11" ht="12.75">
      <c r="A5" s="267"/>
      <c r="B5" s="264" t="s">
        <v>34</v>
      </c>
      <c r="C5" s="265"/>
      <c r="D5" s="266">
        <v>473</v>
      </c>
      <c r="E5" s="266">
        <v>366</v>
      </c>
      <c r="F5" s="266">
        <v>387</v>
      </c>
      <c r="G5" s="266">
        <v>378</v>
      </c>
      <c r="H5" s="266">
        <v>299</v>
      </c>
      <c r="I5" s="266">
        <v>271</v>
      </c>
      <c r="J5" s="266">
        <v>-28</v>
      </c>
      <c r="K5" s="266">
        <v>-109.60000000000002</v>
      </c>
    </row>
    <row r="6" spans="1:11" ht="12.75">
      <c r="A6" s="267"/>
      <c r="B6" s="264" t="s">
        <v>35</v>
      </c>
      <c r="C6" s="265"/>
      <c r="D6" s="266">
        <v>29</v>
      </c>
      <c r="E6" s="266">
        <v>45</v>
      </c>
      <c r="F6" s="266">
        <v>37</v>
      </c>
      <c r="G6" s="266">
        <v>27</v>
      </c>
      <c r="H6" s="266">
        <v>37</v>
      </c>
      <c r="I6" s="266">
        <v>32</v>
      </c>
      <c r="J6" s="266">
        <v>-5</v>
      </c>
      <c r="K6" s="266">
        <v>-3</v>
      </c>
    </row>
    <row r="7" spans="1:11" ht="12.75">
      <c r="A7" s="267"/>
      <c r="B7" s="264" t="s">
        <v>36</v>
      </c>
      <c r="C7" s="265"/>
      <c r="D7" s="266">
        <v>102</v>
      </c>
      <c r="E7" s="266">
        <v>68</v>
      </c>
      <c r="F7" s="266">
        <v>94</v>
      </c>
      <c r="G7" s="266">
        <v>63</v>
      </c>
      <c r="H7" s="266">
        <v>62</v>
      </c>
      <c r="I7" s="266">
        <v>62</v>
      </c>
      <c r="J7" s="266">
        <v>0</v>
      </c>
      <c r="K7" s="266">
        <v>-15.799999999999997</v>
      </c>
    </row>
    <row r="8" spans="1:11" ht="12.75">
      <c r="A8" s="267"/>
      <c r="B8" s="264" t="s">
        <v>37</v>
      </c>
      <c r="C8" s="265"/>
      <c r="D8" s="266">
        <v>3</v>
      </c>
      <c r="E8" s="266">
        <v>2</v>
      </c>
      <c r="F8" s="266">
        <v>0</v>
      </c>
      <c r="G8" s="266">
        <v>1</v>
      </c>
      <c r="H8" s="266">
        <v>3</v>
      </c>
      <c r="I8" s="266">
        <v>6</v>
      </c>
      <c r="J8" s="266">
        <v>3</v>
      </c>
      <c r="K8" s="266">
        <v>4.2</v>
      </c>
    </row>
    <row r="9" spans="1:11" ht="12.75">
      <c r="A9" s="267" t="s">
        <v>38</v>
      </c>
      <c r="B9" s="264" t="s">
        <v>39</v>
      </c>
      <c r="C9" s="265"/>
      <c r="D9" s="266">
        <v>1172</v>
      </c>
      <c r="E9" s="266">
        <v>1181</v>
      </c>
      <c r="F9" s="266">
        <v>1237</v>
      </c>
      <c r="G9" s="266">
        <v>1183</v>
      </c>
      <c r="H9" s="266">
        <v>1123</v>
      </c>
      <c r="I9" s="266">
        <v>1235</v>
      </c>
      <c r="J9" s="266">
        <v>112</v>
      </c>
      <c r="K9" s="266">
        <v>55.799999999999955</v>
      </c>
    </row>
    <row r="10" spans="1:11" ht="12.75">
      <c r="A10" s="267"/>
      <c r="B10" s="264" t="s">
        <v>40</v>
      </c>
      <c r="C10" s="265"/>
      <c r="D10" s="266">
        <v>2605</v>
      </c>
      <c r="E10" s="266">
        <v>2620</v>
      </c>
      <c r="F10" s="266">
        <v>2609</v>
      </c>
      <c r="G10" s="266">
        <v>2641</v>
      </c>
      <c r="H10" s="266">
        <v>2367</v>
      </c>
      <c r="I10" s="266">
        <v>2298</v>
      </c>
      <c r="J10" s="266">
        <v>-69</v>
      </c>
      <c r="K10" s="266">
        <v>-270.4000000000001</v>
      </c>
    </row>
    <row r="11" spans="1:11" ht="12.75">
      <c r="A11" s="267"/>
      <c r="B11" s="264" t="s">
        <v>41</v>
      </c>
      <c r="C11" s="265"/>
      <c r="D11" s="266">
        <v>511</v>
      </c>
      <c r="E11" s="266">
        <v>513</v>
      </c>
      <c r="F11" s="266">
        <v>561</v>
      </c>
      <c r="G11" s="266">
        <v>599</v>
      </c>
      <c r="H11" s="266">
        <v>574</v>
      </c>
      <c r="I11" s="266">
        <v>610</v>
      </c>
      <c r="J11" s="266">
        <v>36</v>
      </c>
      <c r="K11" s="266">
        <v>58.39999999999998</v>
      </c>
    </row>
    <row r="12" spans="1:11" ht="12.75">
      <c r="A12" s="267"/>
      <c r="B12" s="264" t="s">
        <v>42</v>
      </c>
      <c r="C12" s="265"/>
      <c r="D12" s="266">
        <v>1403</v>
      </c>
      <c r="E12" s="266">
        <v>1357</v>
      </c>
      <c r="F12" s="266">
        <v>1181</v>
      </c>
      <c r="G12" s="266">
        <v>1028</v>
      </c>
      <c r="H12" s="266">
        <v>891</v>
      </c>
      <c r="I12" s="266">
        <v>862</v>
      </c>
      <c r="J12" s="266">
        <v>-29</v>
      </c>
      <c r="K12" s="266">
        <v>-310</v>
      </c>
    </row>
    <row r="13" spans="1:11" ht="12.75">
      <c r="A13" s="267"/>
      <c r="B13" s="264" t="s">
        <v>43</v>
      </c>
      <c r="C13" s="265"/>
      <c r="D13" s="266">
        <v>24749</v>
      </c>
      <c r="E13" s="266">
        <v>23667</v>
      </c>
      <c r="F13" s="266">
        <v>24916</v>
      </c>
      <c r="G13" s="266">
        <v>22605</v>
      </c>
      <c r="H13" s="266">
        <v>18354</v>
      </c>
      <c r="I13" s="266">
        <v>15703</v>
      </c>
      <c r="J13" s="266">
        <v>-2651</v>
      </c>
      <c r="K13" s="266">
        <v>-7155.200000000001</v>
      </c>
    </row>
    <row r="14" spans="1:11" ht="12.75">
      <c r="A14" s="267"/>
      <c r="B14" s="264" t="s">
        <v>44</v>
      </c>
      <c r="C14" s="265"/>
      <c r="D14" s="266">
        <v>4590</v>
      </c>
      <c r="E14" s="266">
        <v>3356</v>
      </c>
      <c r="F14" s="266">
        <v>4592</v>
      </c>
      <c r="G14" s="266">
        <v>3032</v>
      </c>
      <c r="H14" s="266">
        <v>3077</v>
      </c>
      <c r="I14" s="266">
        <v>2821</v>
      </c>
      <c r="J14" s="266">
        <v>-256</v>
      </c>
      <c r="K14" s="266">
        <v>-908.4000000000001</v>
      </c>
    </row>
    <row r="15" spans="1:11" ht="12.75">
      <c r="A15" s="267"/>
      <c r="B15" s="264" t="s">
        <v>45</v>
      </c>
      <c r="C15" s="265"/>
      <c r="D15" s="266">
        <v>86</v>
      </c>
      <c r="E15" s="266">
        <v>92</v>
      </c>
      <c r="F15" s="266">
        <v>104</v>
      </c>
      <c r="G15" s="266">
        <v>86</v>
      </c>
      <c r="H15" s="266">
        <v>74</v>
      </c>
      <c r="I15" s="266">
        <v>69</v>
      </c>
      <c r="J15" s="266">
        <v>-5</v>
      </c>
      <c r="K15" s="266">
        <v>-19.400000000000006</v>
      </c>
    </row>
    <row r="16" spans="1:11" ht="12.75">
      <c r="A16" s="267" t="s">
        <v>46</v>
      </c>
      <c r="B16" s="264" t="s">
        <v>47</v>
      </c>
      <c r="C16" s="265"/>
      <c r="D16" s="266">
        <v>760</v>
      </c>
      <c r="E16" s="266">
        <v>510</v>
      </c>
      <c r="F16" s="266">
        <v>444</v>
      </c>
      <c r="G16" s="266">
        <v>356</v>
      </c>
      <c r="H16" s="266">
        <v>366</v>
      </c>
      <c r="I16" s="266">
        <v>301</v>
      </c>
      <c r="J16" s="266">
        <v>-65</v>
      </c>
      <c r="K16" s="266">
        <v>-186.2</v>
      </c>
    </row>
    <row r="17" spans="1:11" ht="12.75">
      <c r="A17" s="267"/>
      <c r="B17" s="264" t="s">
        <v>48</v>
      </c>
      <c r="C17" s="265"/>
      <c r="D17" s="266">
        <v>277</v>
      </c>
      <c r="E17" s="266">
        <v>143</v>
      </c>
      <c r="F17" s="266">
        <v>132</v>
      </c>
      <c r="G17" s="266">
        <v>297</v>
      </c>
      <c r="H17" s="266">
        <v>70</v>
      </c>
      <c r="I17" s="266">
        <v>106</v>
      </c>
      <c r="J17" s="266">
        <v>36</v>
      </c>
      <c r="K17" s="266">
        <v>-77.80000000000001</v>
      </c>
    </row>
    <row r="18" spans="1:11" ht="12.75">
      <c r="A18" s="267"/>
      <c r="B18" s="264" t="s">
        <v>49</v>
      </c>
      <c r="C18" s="265"/>
      <c r="D18" s="266">
        <v>140</v>
      </c>
      <c r="E18" s="266">
        <v>130</v>
      </c>
      <c r="F18" s="266">
        <v>129</v>
      </c>
      <c r="G18" s="266">
        <v>84</v>
      </c>
      <c r="H18" s="266">
        <v>63</v>
      </c>
      <c r="I18" s="266">
        <v>55</v>
      </c>
      <c r="J18" s="266">
        <v>-8</v>
      </c>
      <c r="K18" s="266">
        <v>-54.2</v>
      </c>
    </row>
    <row r="19" spans="1:11" ht="12.75">
      <c r="A19" s="267"/>
      <c r="B19" s="268" t="s">
        <v>50</v>
      </c>
      <c r="C19" s="265"/>
      <c r="D19" s="266">
        <v>491</v>
      </c>
      <c r="E19" s="266">
        <v>545</v>
      </c>
      <c r="F19" s="266">
        <v>586</v>
      </c>
      <c r="G19" s="266">
        <v>509</v>
      </c>
      <c r="H19" s="266">
        <v>465</v>
      </c>
      <c r="I19" s="266">
        <v>432</v>
      </c>
      <c r="J19" s="266">
        <v>-33</v>
      </c>
      <c r="K19" s="266">
        <v>-87.20000000000005</v>
      </c>
    </row>
    <row r="20" spans="1:11" ht="12.75">
      <c r="A20" s="267"/>
      <c r="B20" s="269"/>
      <c r="C20" s="265" t="s">
        <v>51</v>
      </c>
      <c r="D20" s="266">
        <v>8</v>
      </c>
      <c r="E20" s="266">
        <v>6</v>
      </c>
      <c r="F20" s="266">
        <v>6</v>
      </c>
      <c r="G20" s="266">
        <v>5</v>
      </c>
      <c r="H20" s="266">
        <v>1</v>
      </c>
      <c r="I20" s="266">
        <v>0</v>
      </c>
      <c r="J20" s="266">
        <v>-1</v>
      </c>
      <c r="K20" s="266">
        <v>-5.2</v>
      </c>
    </row>
    <row r="21" spans="1:11" ht="12.75">
      <c r="A21" s="267"/>
      <c r="B21" s="264" t="s">
        <v>52</v>
      </c>
      <c r="C21" s="265"/>
      <c r="D21" s="266">
        <v>58</v>
      </c>
      <c r="E21" s="266">
        <v>50</v>
      </c>
      <c r="F21" s="266">
        <v>38</v>
      </c>
      <c r="G21" s="266">
        <v>28</v>
      </c>
      <c r="H21" s="266">
        <v>43</v>
      </c>
      <c r="I21" s="266">
        <v>49</v>
      </c>
      <c r="J21" s="266">
        <v>6</v>
      </c>
      <c r="K21" s="266">
        <v>5.600000000000001</v>
      </c>
    </row>
    <row r="22" spans="1:11" ht="12.75">
      <c r="A22" s="267"/>
      <c r="B22" s="264" t="s">
        <v>53</v>
      </c>
      <c r="C22" s="265"/>
      <c r="D22" s="266">
        <v>2</v>
      </c>
      <c r="E22" s="266">
        <v>5</v>
      </c>
      <c r="F22" s="266">
        <v>6</v>
      </c>
      <c r="G22" s="266">
        <v>6</v>
      </c>
      <c r="H22" s="266">
        <v>6</v>
      </c>
      <c r="I22" s="266">
        <v>5</v>
      </c>
      <c r="J22" s="266">
        <v>-1</v>
      </c>
      <c r="K22" s="266">
        <v>0</v>
      </c>
    </row>
    <row r="23" spans="1:11" ht="12.75">
      <c r="A23" s="267" t="s">
        <v>54</v>
      </c>
      <c r="B23" s="264" t="s">
        <v>55</v>
      </c>
      <c r="C23" s="265"/>
      <c r="D23" s="266">
        <v>148</v>
      </c>
      <c r="E23" s="266">
        <v>132</v>
      </c>
      <c r="F23" s="266">
        <v>110</v>
      </c>
      <c r="G23" s="266">
        <v>100</v>
      </c>
      <c r="H23" s="266">
        <v>98</v>
      </c>
      <c r="I23" s="266">
        <v>84</v>
      </c>
      <c r="J23" s="266">
        <v>-14</v>
      </c>
      <c r="K23" s="266">
        <v>-33.599999999999994</v>
      </c>
    </row>
    <row r="24" spans="1:11" ht="12.75">
      <c r="A24" s="267"/>
      <c r="B24" s="264" t="s">
        <v>56</v>
      </c>
      <c r="C24" s="265"/>
      <c r="D24" s="266">
        <v>36</v>
      </c>
      <c r="E24" s="266">
        <v>27</v>
      </c>
      <c r="F24" s="266">
        <v>37</v>
      </c>
      <c r="G24" s="266">
        <v>37</v>
      </c>
      <c r="H24" s="266">
        <v>27</v>
      </c>
      <c r="I24" s="266">
        <v>37</v>
      </c>
      <c r="J24" s="266">
        <v>10</v>
      </c>
      <c r="K24" s="266">
        <v>4.200000000000003</v>
      </c>
    </row>
    <row r="25" spans="1:11" ht="12.75">
      <c r="A25" s="267"/>
      <c r="B25" s="264" t="s">
        <v>57</v>
      </c>
      <c r="C25" s="265"/>
      <c r="D25" s="266">
        <v>859</v>
      </c>
      <c r="E25" s="266">
        <v>845</v>
      </c>
      <c r="F25" s="266">
        <v>975</v>
      </c>
      <c r="G25" s="266">
        <v>902</v>
      </c>
      <c r="H25" s="266">
        <v>758</v>
      </c>
      <c r="I25" s="266">
        <v>666</v>
      </c>
      <c r="J25" s="266">
        <v>-92</v>
      </c>
      <c r="K25" s="266">
        <v>-201.79999999999995</v>
      </c>
    </row>
    <row r="26" spans="1:11" ht="12.75">
      <c r="A26" s="267"/>
      <c r="B26" s="264" t="s">
        <v>58</v>
      </c>
      <c r="C26" s="265"/>
      <c r="D26" s="266">
        <v>44</v>
      </c>
      <c r="E26" s="266">
        <v>46</v>
      </c>
      <c r="F26" s="266">
        <v>40</v>
      </c>
      <c r="G26" s="266">
        <v>25</v>
      </c>
      <c r="H26" s="266">
        <v>15</v>
      </c>
      <c r="I26" s="266">
        <v>11</v>
      </c>
      <c r="J26" s="266">
        <v>-4</v>
      </c>
      <c r="K26" s="266">
        <v>-23</v>
      </c>
    </row>
    <row r="27" spans="1:11" ht="12.75">
      <c r="A27" s="267"/>
      <c r="B27" s="264" t="s">
        <v>59</v>
      </c>
      <c r="C27" s="265"/>
      <c r="D27" s="266">
        <v>1387</v>
      </c>
      <c r="E27" s="266">
        <v>1548</v>
      </c>
      <c r="F27" s="266">
        <v>1292</v>
      </c>
      <c r="G27" s="266">
        <v>1279</v>
      </c>
      <c r="H27" s="266">
        <v>1098</v>
      </c>
      <c r="I27" s="266">
        <v>1074</v>
      </c>
      <c r="J27" s="266">
        <v>-24</v>
      </c>
      <c r="K27" s="266">
        <v>-246.79999999999995</v>
      </c>
    </row>
    <row r="28" spans="1:11" ht="12.75">
      <c r="A28" s="269"/>
      <c r="B28" s="264" t="s">
        <v>60</v>
      </c>
      <c r="C28" s="265"/>
      <c r="D28" s="266">
        <v>40057</v>
      </c>
      <c r="E28" s="266">
        <v>37369</v>
      </c>
      <c r="F28" s="266">
        <v>39615</v>
      </c>
      <c r="G28" s="266">
        <v>35353</v>
      </c>
      <c r="H28" s="266">
        <v>29948</v>
      </c>
      <c r="I28" s="266">
        <v>26883</v>
      </c>
      <c r="J28" s="266">
        <v>-3065</v>
      </c>
      <c r="K28" s="266">
        <v>-9585.400000000001</v>
      </c>
    </row>
    <row r="29" spans="1:11" ht="12.75">
      <c r="A29" s="267"/>
      <c r="B29" s="264" t="s">
        <v>61</v>
      </c>
      <c r="C29" s="265"/>
      <c r="D29" s="266">
        <v>93</v>
      </c>
      <c r="E29" s="266">
        <v>119</v>
      </c>
      <c r="F29" s="266">
        <v>112</v>
      </c>
      <c r="G29" s="266">
        <v>86</v>
      </c>
      <c r="H29" s="266">
        <v>115</v>
      </c>
      <c r="I29" s="266">
        <v>106</v>
      </c>
      <c r="J29" s="266">
        <v>-9</v>
      </c>
      <c r="K29" s="266">
        <v>1</v>
      </c>
    </row>
    <row r="30" spans="1:11" ht="12.75">
      <c r="A30" s="267"/>
      <c r="B30" s="264" t="s">
        <v>62</v>
      </c>
      <c r="C30" s="265"/>
      <c r="D30" s="266">
        <v>230</v>
      </c>
      <c r="E30" s="266">
        <v>200</v>
      </c>
      <c r="F30" s="266">
        <v>185</v>
      </c>
      <c r="G30" s="266">
        <v>150</v>
      </c>
      <c r="H30" s="266">
        <v>113</v>
      </c>
      <c r="I30" s="266">
        <v>130</v>
      </c>
      <c r="J30" s="266">
        <v>17</v>
      </c>
      <c r="K30" s="266">
        <v>-45.599999999999994</v>
      </c>
    </row>
    <row r="31" spans="1:11" ht="12.75">
      <c r="A31" s="267"/>
      <c r="B31" s="264" t="s">
        <v>63</v>
      </c>
      <c r="C31" s="265"/>
      <c r="D31" s="266">
        <v>6</v>
      </c>
      <c r="E31" s="266">
        <v>5</v>
      </c>
      <c r="F31" s="266">
        <v>10</v>
      </c>
      <c r="G31" s="266">
        <v>4</v>
      </c>
      <c r="H31" s="266">
        <v>5</v>
      </c>
      <c r="I31" s="266">
        <v>7</v>
      </c>
      <c r="J31" s="266">
        <v>2</v>
      </c>
      <c r="K31" s="266">
        <v>1</v>
      </c>
    </row>
    <row r="32" spans="1:11" ht="12.75">
      <c r="A32" s="267"/>
      <c r="B32" s="264" t="s">
        <v>64</v>
      </c>
      <c r="C32" s="265"/>
      <c r="D32" s="266">
        <v>225</v>
      </c>
      <c r="E32" s="266">
        <v>269</v>
      </c>
      <c r="F32" s="266">
        <v>293</v>
      </c>
      <c r="G32" s="266">
        <v>327</v>
      </c>
      <c r="H32" s="266">
        <v>358</v>
      </c>
      <c r="I32" s="266">
        <v>450</v>
      </c>
      <c r="J32" s="266">
        <v>92</v>
      </c>
      <c r="K32" s="266">
        <v>155.60000000000002</v>
      </c>
    </row>
    <row r="33" spans="1:11" ht="12.75">
      <c r="A33" s="267" t="s">
        <v>65</v>
      </c>
      <c r="B33" s="264" t="s">
        <v>66</v>
      </c>
      <c r="C33" s="265"/>
      <c r="D33" s="266">
        <v>12</v>
      </c>
      <c r="E33" s="266">
        <v>6</v>
      </c>
      <c r="F33" s="266">
        <v>12</v>
      </c>
      <c r="G33" s="266">
        <v>3</v>
      </c>
      <c r="H33" s="266">
        <v>7</v>
      </c>
      <c r="I33" s="266">
        <v>5</v>
      </c>
      <c r="J33" s="266">
        <v>-2</v>
      </c>
      <c r="K33" s="266">
        <v>-3</v>
      </c>
    </row>
    <row r="34" spans="1:11" ht="12.75">
      <c r="A34" s="267"/>
      <c r="B34" s="264" t="s">
        <v>67</v>
      </c>
      <c r="C34" s="265"/>
      <c r="D34" s="266">
        <v>32</v>
      </c>
      <c r="E34" s="266">
        <v>16</v>
      </c>
      <c r="F34" s="266">
        <v>38</v>
      </c>
      <c r="G34" s="266">
        <v>15</v>
      </c>
      <c r="H34" s="266">
        <v>5</v>
      </c>
      <c r="I34" s="266">
        <v>12</v>
      </c>
      <c r="J34" s="266">
        <v>7</v>
      </c>
      <c r="K34" s="266">
        <v>-9.2</v>
      </c>
    </row>
    <row r="35" spans="1:11" ht="12.75">
      <c r="A35" s="267"/>
      <c r="B35" s="264" t="s">
        <v>68</v>
      </c>
      <c r="C35" s="265"/>
      <c r="D35" s="266">
        <v>12</v>
      </c>
      <c r="E35" s="266">
        <v>6</v>
      </c>
      <c r="F35" s="266">
        <v>33</v>
      </c>
      <c r="G35" s="266">
        <v>1</v>
      </c>
      <c r="H35" s="266">
        <v>2</v>
      </c>
      <c r="I35" s="266">
        <v>0</v>
      </c>
      <c r="J35" s="266">
        <v>-2</v>
      </c>
      <c r="K35" s="266">
        <v>-10.8</v>
      </c>
    </row>
    <row r="36" spans="1:11" ht="12.75">
      <c r="A36" s="267"/>
      <c r="B36" s="264" t="s">
        <v>69</v>
      </c>
      <c r="C36" s="265"/>
      <c r="D36" s="266">
        <v>12</v>
      </c>
      <c r="E36" s="266">
        <v>18</v>
      </c>
      <c r="F36" s="266">
        <v>75</v>
      </c>
      <c r="G36" s="266">
        <v>20</v>
      </c>
      <c r="H36" s="266">
        <v>12</v>
      </c>
      <c r="I36" s="266">
        <v>8</v>
      </c>
      <c r="J36" s="266">
        <v>-4</v>
      </c>
      <c r="K36" s="266">
        <v>-19.4</v>
      </c>
    </row>
    <row r="37" spans="1:11" ht="12.75">
      <c r="A37" s="267"/>
      <c r="B37" s="264" t="s">
        <v>70</v>
      </c>
      <c r="C37" s="265"/>
      <c r="D37" s="266">
        <v>0</v>
      </c>
      <c r="E37" s="266">
        <v>0</v>
      </c>
      <c r="F37" s="266">
        <v>0</v>
      </c>
      <c r="G37" s="266">
        <v>0</v>
      </c>
      <c r="H37" s="266">
        <v>0</v>
      </c>
      <c r="I37" s="266">
        <v>0</v>
      </c>
      <c r="J37" s="266">
        <v>0</v>
      </c>
      <c r="K37" s="266">
        <v>0</v>
      </c>
    </row>
    <row r="38" spans="1:11" ht="12.75">
      <c r="A38" s="267"/>
      <c r="B38" s="264" t="s">
        <v>71</v>
      </c>
      <c r="C38" s="265"/>
      <c r="D38" s="266">
        <v>389</v>
      </c>
      <c r="E38" s="266">
        <v>405</v>
      </c>
      <c r="F38" s="266">
        <v>543</v>
      </c>
      <c r="G38" s="266">
        <v>446</v>
      </c>
      <c r="H38" s="266">
        <v>481</v>
      </c>
      <c r="I38" s="266">
        <v>456</v>
      </c>
      <c r="J38" s="266">
        <v>-25</v>
      </c>
      <c r="K38" s="266">
        <v>3.1999999999999886</v>
      </c>
    </row>
    <row r="39" spans="1:11" ht="12.75">
      <c r="A39" s="267"/>
      <c r="B39" s="264" t="s">
        <v>72</v>
      </c>
      <c r="C39" s="265"/>
      <c r="D39" s="266">
        <v>131</v>
      </c>
      <c r="E39" s="266">
        <v>102</v>
      </c>
      <c r="F39" s="266">
        <v>127</v>
      </c>
      <c r="G39" s="266">
        <v>82</v>
      </c>
      <c r="H39" s="266">
        <v>75</v>
      </c>
      <c r="I39" s="266">
        <v>68</v>
      </c>
      <c r="J39" s="266">
        <v>-7</v>
      </c>
      <c r="K39" s="266">
        <v>-35.400000000000006</v>
      </c>
    </row>
    <row r="40" spans="1:11" ht="12.75">
      <c r="A40" s="267"/>
      <c r="B40" s="264" t="s">
        <v>73</v>
      </c>
      <c r="C40" s="265"/>
      <c r="D40" s="266">
        <v>236</v>
      </c>
      <c r="E40" s="266">
        <v>269</v>
      </c>
      <c r="F40" s="266">
        <v>339</v>
      </c>
      <c r="G40" s="266">
        <v>119</v>
      </c>
      <c r="H40" s="266">
        <v>310</v>
      </c>
      <c r="I40" s="266">
        <v>271</v>
      </c>
      <c r="J40" s="266">
        <v>-39</v>
      </c>
      <c r="K40" s="266">
        <v>16.400000000000006</v>
      </c>
    </row>
    <row r="41" spans="1:11" ht="12.75">
      <c r="A41" s="267" t="s">
        <v>74</v>
      </c>
      <c r="B41" s="264" t="s">
        <v>75</v>
      </c>
      <c r="C41" s="265"/>
      <c r="D41" s="266">
        <v>88</v>
      </c>
      <c r="E41" s="266">
        <v>76</v>
      </c>
      <c r="F41" s="266">
        <v>115</v>
      </c>
      <c r="G41" s="266">
        <v>65</v>
      </c>
      <c r="H41" s="266">
        <v>73</v>
      </c>
      <c r="I41" s="266">
        <v>75</v>
      </c>
      <c r="J41" s="266">
        <v>2</v>
      </c>
      <c r="K41" s="266">
        <v>-8.400000000000006</v>
      </c>
    </row>
    <row r="42" spans="1:11" ht="12.75">
      <c r="A42" s="267"/>
      <c r="B42" s="264" t="s">
        <v>76</v>
      </c>
      <c r="C42" s="265"/>
      <c r="D42" s="266">
        <v>122</v>
      </c>
      <c r="E42" s="266">
        <v>108</v>
      </c>
      <c r="F42" s="266">
        <v>113</v>
      </c>
      <c r="G42" s="266">
        <v>54</v>
      </c>
      <c r="H42" s="266">
        <v>45</v>
      </c>
      <c r="I42" s="266">
        <v>39</v>
      </c>
      <c r="J42" s="266">
        <v>-6</v>
      </c>
      <c r="K42" s="266">
        <v>-49.400000000000006</v>
      </c>
    </row>
    <row r="43" spans="1:11" ht="12.75">
      <c r="A43" s="267"/>
      <c r="B43" s="264" t="s">
        <v>77</v>
      </c>
      <c r="C43" s="265"/>
      <c r="D43" s="266">
        <v>130</v>
      </c>
      <c r="E43" s="266">
        <v>120</v>
      </c>
      <c r="F43" s="266">
        <v>99</v>
      </c>
      <c r="G43" s="266">
        <v>60</v>
      </c>
      <c r="H43" s="266">
        <v>55</v>
      </c>
      <c r="I43" s="266">
        <v>40</v>
      </c>
      <c r="J43" s="266">
        <v>-15</v>
      </c>
      <c r="K43" s="266">
        <v>-52.8</v>
      </c>
    </row>
    <row r="44" spans="1:11" ht="12.75">
      <c r="A44" s="267"/>
      <c r="B44" s="264" t="s">
        <v>78</v>
      </c>
      <c r="C44" s="265"/>
      <c r="D44" s="266">
        <v>5</v>
      </c>
      <c r="E44" s="266">
        <v>5</v>
      </c>
      <c r="F44" s="266">
        <v>7</v>
      </c>
      <c r="G44" s="266">
        <v>4</v>
      </c>
      <c r="H44" s="266">
        <v>13</v>
      </c>
      <c r="I44" s="266">
        <v>11</v>
      </c>
      <c r="J44" s="266">
        <v>-2</v>
      </c>
      <c r="K44" s="266">
        <v>4.2</v>
      </c>
    </row>
    <row r="45" spans="1:11" ht="12.75">
      <c r="A45" s="267"/>
      <c r="B45" s="264" t="s">
        <v>79</v>
      </c>
      <c r="C45" s="265"/>
      <c r="D45" s="266">
        <v>11</v>
      </c>
      <c r="E45" s="266">
        <v>13</v>
      </c>
      <c r="F45" s="266">
        <v>20</v>
      </c>
      <c r="G45" s="266">
        <v>14</v>
      </c>
      <c r="H45" s="266">
        <v>10</v>
      </c>
      <c r="I45" s="266">
        <v>8</v>
      </c>
      <c r="J45" s="266">
        <v>-2</v>
      </c>
      <c r="K45" s="266">
        <v>-5.6</v>
      </c>
    </row>
    <row r="46" spans="1:11" ht="12.75">
      <c r="A46" s="267"/>
      <c r="B46" s="264" t="s">
        <v>80</v>
      </c>
      <c r="C46" s="265"/>
      <c r="D46" s="266">
        <v>557</v>
      </c>
      <c r="E46" s="266">
        <v>460</v>
      </c>
      <c r="F46" s="266">
        <v>518</v>
      </c>
      <c r="G46" s="266">
        <v>419</v>
      </c>
      <c r="H46" s="266">
        <v>335</v>
      </c>
      <c r="I46" s="266">
        <v>321</v>
      </c>
      <c r="J46" s="266">
        <v>-14</v>
      </c>
      <c r="K46" s="266">
        <v>-136.8</v>
      </c>
    </row>
    <row r="47" spans="1:11" ht="12.75">
      <c r="A47" s="267"/>
      <c r="B47" s="264" t="s">
        <v>81</v>
      </c>
      <c r="C47" s="265"/>
      <c r="D47" s="266">
        <v>14</v>
      </c>
      <c r="E47" s="266">
        <v>8</v>
      </c>
      <c r="F47" s="266">
        <v>8</v>
      </c>
      <c r="G47" s="266">
        <v>5</v>
      </c>
      <c r="H47" s="266">
        <v>8</v>
      </c>
      <c r="I47" s="266">
        <v>11</v>
      </c>
      <c r="J47" s="266">
        <v>3</v>
      </c>
      <c r="K47" s="266">
        <v>2.4000000000000004</v>
      </c>
    </row>
    <row r="48" spans="1:11" ht="12.75">
      <c r="A48" s="267"/>
      <c r="B48" s="264" t="s">
        <v>82</v>
      </c>
      <c r="C48" s="265"/>
      <c r="D48" s="266">
        <v>278</v>
      </c>
      <c r="E48" s="266">
        <v>219</v>
      </c>
      <c r="F48" s="266">
        <v>221</v>
      </c>
      <c r="G48" s="266">
        <v>182</v>
      </c>
      <c r="H48" s="266">
        <v>330</v>
      </c>
      <c r="I48" s="266">
        <v>222</v>
      </c>
      <c r="J48" s="266">
        <v>-108</v>
      </c>
      <c r="K48" s="266">
        <v>-24</v>
      </c>
    </row>
    <row r="49" spans="1:11" ht="12.75">
      <c r="A49" s="267" t="s">
        <v>46</v>
      </c>
      <c r="B49" s="264" t="s">
        <v>83</v>
      </c>
      <c r="C49" s="265"/>
      <c r="D49" s="266">
        <v>3</v>
      </c>
      <c r="E49" s="266">
        <v>1</v>
      </c>
      <c r="F49" s="266">
        <v>1</v>
      </c>
      <c r="G49" s="266">
        <v>0</v>
      </c>
      <c r="H49" s="266">
        <v>1</v>
      </c>
      <c r="I49" s="266">
        <v>2</v>
      </c>
      <c r="J49" s="266">
        <v>1</v>
      </c>
      <c r="K49" s="266">
        <v>0.8</v>
      </c>
    </row>
    <row r="50" spans="1:11" ht="12.75">
      <c r="A50" s="267"/>
      <c r="B50" s="264" t="s">
        <v>84</v>
      </c>
      <c r="C50" s="265"/>
      <c r="D50" s="266">
        <v>1280</v>
      </c>
      <c r="E50" s="266">
        <v>1068</v>
      </c>
      <c r="F50" s="266">
        <v>926</v>
      </c>
      <c r="G50" s="266">
        <v>870</v>
      </c>
      <c r="H50" s="266">
        <v>687</v>
      </c>
      <c r="I50" s="266">
        <v>756</v>
      </c>
      <c r="J50" s="266">
        <v>69</v>
      </c>
      <c r="K50" s="266">
        <v>-210.20000000000005</v>
      </c>
    </row>
    <row r="51" spans="1:11" ht="12.75">
      <c r="A51" s="267"/>
      <c r="B51" s="264" t="s">
        <v>85</v>
      </c>
      <c r="C51" s="265"/>
      <c r="D51" s="266">
        <v>8902</v>
      </c>
      <c r="E51" s="266">
        <v>9202</v>
      </c>
      <c r="F51" s="266">
        <v>9572</v>
      </c>
      <c r="G51" s="266">
        <v>9187</v>
      </c>
      <c r="H51" s="266">
        <v>8806</v>
      </c>
      <c r="I51" s="266">
        <v>8665</v>
      </c>
      <c r="J51" s="266">
        <v>-141</v>
      </c>
      <c r="K51" s="266">
        <v>-468.7999999999993</v>
      </c>
    </row>
    <row r="52" spans="1:11" ht="12.75">
      <c r="A52" s="267"/>
      <c r="B52" s="264" t="s">
        <v>86</v>
      </c>
      <c r="C52" s="265"/>
      <c r="D52" s="266">
        <v>232</v>
      </c>
      <c r="E52" s="266">
        <v>183</v>
      </c>
      <c r="F52" s="266">
        <v>146</v>
      </c>
      <c r="G52" s="266">
        <v>97</v>
      </c>
      <c r="H52" s="266">
        <v>79</v>
      </c>
      <c r="I52" s="266">
        <v>62</v>
      </c>
      <c r="J52" s="266">
        <v>-17</v>
      </c>
      <c r="K52" s="266">
        <v>-85.4</v>
      </c>
    </row>
    <row r="53" spans="1:11" ht="12.75">
      <c r="A53" s="267"/>
      <c r="B53" s="264" t="s">
        <v>87</v>
      </c>
      <c r="C53" s="265"/>
      <c r="D53" s="266">
        <v>133</v>
      </c>
      <c r="E53" s="266">
        <v>132</v>
      </c>
      <c r="F53" s="266">
        <v>145</v>
      </c>
      <c r="G53" s="266">
        <v>91</v>
      </c>
      <c r="H53" s="266">
        <v>95</v>
      </c>
      <c r="I53" s="266">
        <v>83</v>
      </c>
      <c r="J53" s="266">
        <v>-12</v>
      </c>
      <c r="K53" s="266">
        <v>-36.2</v>
      </c>
    </row>
    <row r="54" spans="1:11" ht="12.75">
      <c r="A54" s="267"/>
      <c r="B54" s="264" t="s">
        <v>88</v>
      </c>
      <c r="C54" s="265"/>
      <c r="D54" s="266">
        <v>5</v>
      </c>
      <c r="E54" s="266">
        <v>1</v>
      </c>
      <c r="F54" s="266">
        <v>4</v>
      </c>
      <c r="G54" s="266">
        <v>8</v>
      </c>
      <c r="H54" s="266">
        <v>14</v>
      </c>
      <c r="I54" s="266">
        <v>5</v>
      </c>
      <c r="J54" s="266">
        <v>-9</v>
      </c>
      <c r="K54" s="266">
        <v>-1.4000000000000004</v>
      </c>
    </row>
    <row r="55" spans="1:11" ht="12.75">
      <c r="A55" s="267"/>
      <c r="B55" s="264" t="s">
        <v>89</v>
      </c>
      <c r="C55" s="265"/>
      <c r="D55" s="266">
        <v>17</v>
      </c>
      <c r="E55" s="266">
        <v>18</v>
      </c>
      <c r="F55" s="266">
        <v>26</v>
      </c>
      <c r="G55" s="266">
        <v>13</v>
      </c>
      <c r="H55" s="266">
        <v>23</v>
      </c>
      <c r="I55" s="266">
        <v>12</v>
      </c>
      <c r="J55" s="266">
        <v>-11</v>
      </c>
      <c r="K55" s="266">
        <v>-7.399999999999999</v>
      </c>
    </row>
    <row r="56" spans="1:11" ht="12.75">
      <c r="A56" s="267"/>
      <c r="B56" s="264" t="s">
        <v>90</v>
      </c>
      <c r="C56" s="265"/>
      <c r="D56" s="266">
        <v>1</v>
      </c>
      <c r="E56" s="266">
        <v>1</v>
      </c>
      <c r="F56" s="266">
        <v>2</v>
      </c>
      <c r="G56" s="266">
        <v>0</v>
      </c>
      <c r="H56" s="266">
        <v>1</v>
      </c>
      <c r="I56" s="266">
        <v>0</v>
      </c>
      <c r="J56" s="266">
        <v>-1</v>
      </c>
      <c r="K56" s="266">
        <v>-1</v>
      </c>
    </row>
    <row r="57" spans="1:11" ht="12.75">
      <c r="A57" s="267" t="s">
        <v>54</v>
      </c>
      <c r="B57" s="264" t="s">
        <v>91</v>
      </c>
      <c r="C57" s="265"/>
      <c r="D57" s="266">
        <v>12</v>
      </c>
      <c r="E57" s="266">
        <v>9</v>
      </c>
      <c r="F57" s="266">
        <v>22</v>
      </c>
      <c r="G57" s="266">
        <v>20</v>
      </c>
      <c r="H57" s="266">
        <v>23</v>
      </c>
      <c r="I57" s="266">
        <v>26</v>
      </c>
      <c r="J57" s="266">
        <v>3</v>
      </c>
      <c r="K57" s="266">
        <v>8.8</v>
      </c>
    </row>
    <row r="58" spans="1:11" ht="12.75">
      <c r="A58" s="267"/>
      <c r="B58" s="264" t="s">
        <v>92</v>
      </c>
      <c r="C58" s="265"/>
      <c r="D58" s="266">
        <v>11</v>
      </c>
      <c r="E58" s="266">
        <v>22</v>
      </c>
      <c r="F58" s="266">
        <v>15</v>
      </c>
      <c r="G58" s="266">
        <v>20</v>
      </c>
      <c r="H58" s="266">
        <v>25</v>
      </c>
      <c r="I58" s="266">
        <v>24</v>
      </c>
      <c r="J58" s="266">
        <v>-1</v>
      </c>
      <c r="K58" s="266">
        <v>5.399999999999999</v>
      </c>
    </row>
    <row r="59" spans="1:11" ht="12.75">
      <c r="A59" s="267"/>
      <c r="B59" s="264" t="s">
        <v>93</v>
      </c>
      <c r="C59" s="265"/>
      <c r="D59" s="266">
        <v>75</v>
      </c>
      <c r="E59" s="266">
        <v>58</v>
      </c>
      <c r="F59" s="266">
        <v>77</v>
      </c>
      <c r="G59" s="266">
        <v>133</v>
      </c>
      <c r="H59" s="266">
        <v>80</v>
      </c>
      <c r="I59" s="266">
        <v>103</v>
      </c>
      <c r="J59" s="266">
        <v>23</v>
      </c>
      <c r="K59" s="266">
        <v>18.400000000000006</v>
      </c>
    </row>
    <row r="60" spans="1:11" ht="12.75">
      <c r="A60" s="267"/>
      <c r="B60" s="264" t="s">
        <v>94</v>
      </c>
      <c r="C60" s="265"/>
      <c r="D60" s="266">
        <v>2544</v>
      </c>
      <c r="E60" s="266">
        <v>543</v>
      </c>
      <c r="F60" s="266">
        <v>679</v>
      </c>
      <c r="G60" s="266">
        <v>636</v>
      </c>
      <c r="H60" s="266">
        <v>1211</v>
      </c>
      <c r="I60" s="266">
        <v>610</v>
      </c>
      <c r="J60" s="266">
        <v>-601</v>
      </c>
      <c r="K60" s="266">
        <v>-512.5999999999999</v>
      </c>
    </row>
    <row r="61" spans="1:11" ht="12.75">
      <c r="A61" s="269"/>
      <c r="B61" s="264" t="s">
        <v>95</v>
      </c>
      <c r="C61" s="265"/>
      <c r="D61" s="266">
        <v>15798</v>
      </c>
      <c r="E61" s="266">
        <v>13662</v>
      </c>
      <c r="F61" s="266">
        <v>14483</v>
      </c>
      <c r="G61" s="266">
        <v>13131</v>
      </c>
      <c r="H61" s="266">
        <v>13397</v>
      </c>
      <c r="I61" s="266">
        <v>12588</v>
      </c>
      <c r="J61" s="266">
        <v>-809</v>
      </c>
      <c r="K61" s="266">
        <v>-1506.2000000000007</v>
      </c>
    </row>
    <row r="62" spans="1:11" ht="12.75">
      <c r="A62" s="264" t="s">
        <v>96</v>
      </c>
      <c r="B62" s="270"/>
      <c r="C62" s="265"/>
      <c r="D62" s="266">
        <v>55855</v>
      </c>
      <c r="E62" s="266">
        <v>51031</v>
      </c>
      <c r="F62" s="266">
        <v>54098</v>
      </c>
      <c r="G62" s="266">
        <v>48484</v>
      </c>
      <c r="H62" s="266">
        <v>43345</v>
      </c>
      <c r="I62" s="266">
        <v>39471</v>
      </c>
      <c r="J62" s="266">
        <v>-3874</v>
      </c>
      <c r="K62" s="266">
        <v>-11091.599999999999</v>
      </c>
    </row>
  </sheetData>
  <sheetProtection/>
  <mergeCells count="9">
    <mergeCell ref="I2:I3"/>
    <mergeCell ref="J2:J3"/>
    <mergeCell ref="K2:K3"/>
    <mergeCell ref="A2:C3"/>
    <mergeCell ref="D2:D3"/>
    <mergeCell ref="E2:E3"/>
    <mergeCell ref="F2:F3"/>
    <mergeCell ref="G2:G3"/>
    <mergeCell ref="H2:H3"/>
  </mergeCells>
  <printOptions/>
  <pageMargins left="0.7" right="0.7" top="0.75" bottom="0.75" header="0.3" footer="0.3"/>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M9"/>
  <sheetViews>
    <sheetView zoomScalePageLayoutView="0" workbookViewId="0" topLeftCell="A1">
      <selection activeCell="A2" sqref="A2:C3"/>
    </sheetView>
  </sheetViews>
  <sheetFormatPr defaultColWidth="9.00390625" defaultRowHeight="13.5"/>
  <cols>
    <col min="1" max="1" width="2.625" style="0" customWidth="1"/>
  </cols>
  <sheetData>
    <row r="1" spans="1:13" ht="12.75">
      <c r="A1" s="295" t="s">
        <v>561</v>
      </c>
      <c r="B1" s="295"/>
      <c r="C1" s="295"/>
      <c r="D1" s="295"/>
      <c r="E1" s="295"/>
      <c r="F1" s="295"/>
      <c r="G1" s="295"/>
      <c r="H1" s="295"/>
      <c r="I1" s="295"/>
      <c r="J1" s="295"/>
      <c r="K1" s="295"/>
      <c r="L1" s="295"/>
      <c r="M1" s="295"/>
    </row>
    <row r="2" spans="1:13" ht="12.75">
      <c r="A2" s="338"/>
      <c r="B2" s="338"/>
      <c r="C2" s="338"/>
      <c r="D2" s="335" t="s">
        <v>173</v>
      </c>
      <c r="E2" s="335" t="s">
        <v>175</v>
      </c>
      <c r="F2" s="330" t="s">
        <v>176</v>
      </c>
      <c r="G2" s="330" t="s">
        <v>177</v>
      </c>
      <c r="H2" s="330" t="s">
        <v>178</v>
      </c>
      <c r="I2" s="329" t="s">
        <v>179</v>
      </c>
      <c r="J2" s="329" t="s">
        <v>180</v>
      </c>
      <c r="K2" s="330" t="s">
        <v>181</v>
      </c>
      <c r="L2" s="330" t="s">
        <v>182</v>
      </c>
      <c r="M2" s="330" t="s">
        <v>183</v>
      </c>
    </row>
    <row r="3" spans="1:13" ht="12.75">
      <c r="A3" s="338"/>
      <c r="B3" s="338"/>
      <c r="C3" s="338"/>
      <c r="D3" s="336"/>
      <c r="E3" s="336"/>
      <c r="F3" s="331"/>
      <c r="G3" s="331"/>
      <c r="H3" s="331"/>
      <c r="I3" s="329"/>
      <c r="J3" s="329"/>
      <c r="K3" s="331"/>
      <c r="L3" s="331"/>
      <c r="M3" s="331"/>
    </row>
    <row r="4" spans="1:13" ht="12.75">
      <c r="A4" s="335" t="s">
        <v>184</v>
      </c>
      <c r="B4" s="337"/>
      <c r="C4" s="337"/>
      <c r="D4" s="37">
        <v>29626</v>
      </c>
      <c r="E4" s="37">
        <v>28417</v>
      </c>
      <c r="F4" s="38">
        <v>27169</v>
      </c>
      <c r="G4" s="38">
        <v>26064</v>
      </c>
      <c r="H4" s="38">
        <v>26503</v>
      </c>
      <c r="I4" s="38">
        <v>25686</v>
      </c>
      <c r="J4" s="38">
        <v>26269</v>
      </c>
      <c r="K4" s="39">
        <v>24139</v>
      </c>
      <c r="L4" s="39">
        <v>22861</v>
      </c>
      <c r="M4" s="39">
        <v>22495</v>
      </c>
    </row>
    <row r="5" spans="1:13" ht="12.75">
      <c r="A5" s="40"/>
      <c r="B5" s="332" t="s">
        <v>185</v>
      </c>
      <c r="C5" s="333"/>
      <c r="D5" s="38">
        <v>6810</v>
      </c>
      <c r="E5" s="38">
        <v>6043</v>
      </c>
      <c r="F5" s="38">
        <v>6319</v>
      </c>
      <c r="G5" s="38">
        <v>5735</v>
      </c>
      <c r="H5" s="38">
        <v>6153</v>
      </c>
      <c r="I5" s="38">
        <v>6283</v>
      </c>
      <c r="J5" s="38">
        <v>6513</v>
      </c>
      <c r="K5" s="38">
        <v>6285</v>
      </c>
      <c r="L5" s="38">
        <v>6045</v>
      </c>
      <c r="M5" s="38">
        <v>5966</v>
      </c>
    </row>
    <row r="6" spans="1:13" ht="12.75">
      <c r="A6" s="41"/>
      <c r="B6" s="334" t="s">
        <v>186</v>
      </c>
      <c r="C6" s="334"/>
      <c r="D6" s="38">
        <v>3972</v>
      </c>
      <c r="E6" s="38">
        <v>3881</v>
      </c>
      <c r="F6" s="38">
        <v>3580</v>
      </c>
      <c r="G6" s="38">
        <v>3219</v>
      </c>
      <c r="H6" s="38">
        <v>3123</v>
      </c>
      <c r="I6" s="38">
        <v>3016</v>
      </c>
      <c r="J6" s="38">
        <v>3040</v>
      </c>
      <c r="K6" s="38">
        <v>2970</v>
      </c>
      <c r="L6" s="38">
        <v>2807</v>
      </c>
      <c r="M6" s="38">
        <v>2696</v>
      </c>
    </row>
    <row r="7" spans="1:13" ht="12.75">
      <c r="A7" s="41"/>
      <c r="B7" s="334" t="s">
        <v>187</v>
      </c>
      <c r="C7" s="334"/>
      <c r="D7" s="38">
        <v>3198</v>
      </c>
      <c r="E7" s="38">
        <v>3139</v>
      </c>
      <c r="F7" s="38">
        <v>3050</v>
      </c>
      <c r="G7" s="38">
        <v>3028</v>
      </c>
      <c r="H7" s="38">
        <v>3136</v>
      </c>
      <c r="I7" s="38">
        <v>3329</v>
      </c>
      <c r="J7" s="38">
        <v>3538</v>
      </c>
      <c r="K7" s="38">
        <v>2794</v>
      </c>
      <c r="L7" s="38">
        <v>2470</v>
      </c>
      <c r="M7" s="38">
        <v>2296</v>
      </c>
    </row>
    <row r="8" spans="1:13" ht="12.75">
      <c r="A8" s="41"/>
      <c r="B8" s="334" t="s">
        <v>188</v>
      </c>
      <c r="C8" s="334"/>
      <c r="D8" s="38">
        <v>1712</v>
      </c>
      <c r="E8" s="38">
        <v>1785</v>
      </c>
      <c r="F8" s="38">
        <v>1743</v>
      </c>
      <c r="G8" s="38">
        <v>1846</v>
      </c>
      <c r="H8" s="38">
        <v>2072</v>
      </c>
      <c r="I8" s="38">
        <v>1960</v>
      </c>
      <c r="J8" s="38">
        <v>2077</v>
      </c>
      <c r="K8" s="38">
        <v>2190</v>
      </c>
      <c r="L8" s="38">
        <v>2321</v>
      </c>
      <c r="M8" s="38">
        <v>2337</v>
      </c>
    </row>
    <row r="9" spans="1:13" ht="12.75">
      <c r="A9" s="43"/>
      <c r="B9" s="334" t="s">
        <v>189</v>
      </c>
      <c r="C9" s="334"/>
      <c r="D9" s="38">
        <v>2619</v>
      </c>
      <c r="E9" s="38">
        <v>2523</v>
      </c>
      <c r="F9" s="38">
        <v>2175</v>
      </c>
      <c r="G9" s="38">
        <v>2013</v>
      </c>
      <c r="H9" s="38">
        <v>1800</v>
      </c>
      <c r="I9" s="38">
        <v>1684</v>
      </c>
      <c r="J9" s="38">
        <v>1559</v>
      </c>
      <c r="K9" s="38">
        <v>1334</v>
      </c>
      <c r="L9" s="38">
        <v>1084</v>
      </c>
      <c r="M9" s="38">
        <v>1084</v>
      </c>
    </row>
  </sheetData>
  <sheetProtection/>
  <mergeCells count="18">
    <mergeCell ref="B8:C8"/>
    <mergeCell ref="B9:C9"/>
    <mergeCell ref="A1:M1"/>
    <mergeCell ref="J2:J3"/>
    <mergeCell ref="K2:K3"/>
    <mergeCell ref="L2:L3"/>
    <mergeCell ref="M2:M3"/>
    <mergeCell ref="A4:C4"/>
    <mergeCell ref="A2:C3"/>
    <mergeCell ref="D2:D3"/>
    <mergeCell ref="I2:I3"/>
    <mergeCell ref="H2:H3"/>
    <mergeCell ref="G2:G3"/>
    <mergeCell ref="B5:C5"/>
    <mergeCell ref="B6:C6"/>
    <mergeCell ref="B7:C7"/>
    <mergeCell ref="E2:E3"/>
    <mergeCell ref="F2:F3"/>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1"/>
  <sheetViews>
    <sheetView zoomScalePageLayoutView="0" workbookViewId="0" topLeftCell="A1">
      <selection activeCell="A2" sqref="A2:B3"/>
    </sheetView>
  </sheetViews>
  <sheetFormatPr defaultColWidth="9.00390625" defaultRowHeight="13.5"/>
  <cols>
    <col min="1" max="1" width="3.50390625" style="0" customWidth="1"/>
    <col min="2" max="2" width="16.375" style="0" bestFit="1" customWidth="1"/>
  </cols>
  <sheetData>
    <row r="1" spans="1:12" ht="12.75">
      <c r="A1" s="295" t="s">
        <v>562</v>
      </c>
      <c r="B1" s="295"/>
      <c r="C1" s="295"/>
      <c r="D1" s="295"/>
      <c r="E1" s="295"/>
      <c r="F1" s="295"/>
      <c r="G1" s="295"/>
      <c r="H1" s="295"/>
      <c r="I1" s="295"/>
      <c r="J1" s="295"/>
      <c r="K1" s="295"/>
      <c r="L1" s="295"/>
    </row>
    <row r="2" spans="1:12" ht="12.75">
      <c r="A2" s="349"/>
      <c r="B2" s="350"/>
      <c r="C2" s="339" t="s">
        <v>190</v>
      </c>
      <c r="D2" s="339" t="s">
        <v>191</v>
      </c>
      <c r="E2" s="339" t="s">
        <v>192</v>
      </c>
      <c r="F2" s="339" t="s">
        <v>193</v>
      </c>
      <c r="G2" s="339" t="s">
        <v>194</v>
      </c>
      <c r="H2" s="344" t="s">
        <v>195</v>
      </c>
      <c r="I2" s="344" t="s">
        <v>196</v>
      </c>
      <c r="J2" s="339" t="s">
        <v>197</v>
      </c>
      <c r="K2" s="345" t="s">
        <v>198</v>
      </c>
      <c r="L2" s="339" t="s">
        <v>199</v>
      </c>
    </row>
    <row r="3" spans="1:12" ht="12.75">
      <c r="A3" s="351"/>
      <c r="B3" s="352"/>
      <c r="C3" s="340"/>
      <c r="D3" s="340"/>
      <c r="E3" s="340"/>
      <c r="F3" s="340"/>
      <c r="G3" s="340"/>
      <c r="H3" s="298"/>
      <c r="I3" s="298"/>
      <c r="J3" s="340"/>
      <c r="K3" s="346"/>
      <c r="L3" s="340"/>
    </row>
    <row r="4" spans="1:12" ht="28.5">
      <c r="A4" s="347" t="s">
        <v>200</v>
      </c>
      <c r="B4" s="348"/>
      <c r="C4" s="44" t="s">
        <v>201</v>
      </c>
      <c r="D4" s="44" t="s">
        <v>202</v>
      </c>
      <c r="E4" s="44" t="s">
        <v>203</v>
      </c>
      <c r="F4" s="44" t="s">
        <v>204</v>
      </c>
      <c r="G4" s="44" t="s">
        <v>205</v>
      </c>
      <c r="H4" s="44" t="s">
        <v>206</v>
      </c>
      <c r="I4" s="44" t="s">
        <v>207</v>
      </c>
      <c r="J4" s="44" t="s">
        <v>208</v>
      </c>
      <c r="K4" s="44" t="s">
        <v>209</v>
      </c>
      <c r="L4" s="44" t="s">
        <v>210</v>
      </c>
    </row>
    <row r="5" spans="1:12" ht="28.5">
      <c r="A5" s="45"/>
      <c r="B5" s="42" t="s">
        <v>211</v>
      </c>
      <c r="C5" s="46" t="s">
        <v>212</v>
      </c>
      <c r="D5" s="46" t="s">
        <v>213</v>
      </c>
      <c r="E5" s="46" t="s">
        <v>214</v>
      </c>
      <c r="F5" s="46" t="s">
        <v>215</v>
      </c>
      <c r="G5" s="46" t="s">
        <v>216</v>
      </c>
      <c r="H5" s="46" t="s">
        <v>217</v>
      </c>
      <c r="I5" s="44" t="s">
        <v>218</v>
      </c>
      <c r="J5" s="44" t="s">
        <v>219</v>
      </c>
      <c r="K5" s="44" t="s">
        <v>220</v>
      </c>
      <c r="L5" s="44" t="s">
        <v>221</v>
      </c>
    </row>
    <row r="6" spans="1:12" ht="28.5">
      <c r="A6" s="45"/>
      <c r="B6" s="42" t="s">
        <v>222</v>
      </c>
      <c r="C6" s="46" t="s">
        <v>223</v>
      </c>
      <c r="D6" s="46" t="s">
        <v>224</v>
      </c>
      <c r="E6" s="46" t="s">
        <v>225</v>
      </c>
      <c r="F6" s="46" t="s">
        <v>226</v>
      </c>
      <c r="G6" s="46" t="s">
        <v>227</v>
      </c>
      <c r="H6" s="46" t="s">
        <v>228</v>
      </c>
      <c r="I6" s="44" t="s">
        <v>229</v>
      </c>
      <c r="J6" s="44" t="s">
        <v>230</v>
      </c>
      <c r="K6" s="44" t="s">
        <v>231</v>
      </c>
      <c r="L6" s="44" t="s">
        <v>232</v>
      </c>
    </row>
    <row r="7" spans="1:12" ht="28.5">
      <c r="A7" s="45"/>
      <c r="B7" s="42" t="s">
        <v>233</v>
      </c>
      <c r="C7" s="46" t="s">
        <v>234</v>
      </c>
      <c r="D7" s="46" t="s">
        <v>235</v>
      </c>
      <c r="E7" s="46" t="s">
        <v>236</v>
      </c>
      <c r="F7" s="46" t="s">
        <v>237</v>
      </c>
      <c r="G7" s="46" t="s">
        <v>238</v>
      </c>
      <c r="H7" s="46" t="s">
        <v>239</v>
      </c>
      <c r="I7" s="44" t="s">
        <v>240</v>
      </c>
      <c r="J7" s="44" t="s">
        <v>241</v>
      </c>
      <c r="K7" s="44" t="s">
        <v>242</v>
      </c>
      <c r="L7" s="44" t="s">
        <v>243</v>
      </c>
    </row>
    <row r="8" spans="1:12" ht="28.5">
      <c r="A8" s="45"/>
      <c r="B8" s="42" t="s">
        <v>244</v>
      </c>
      <c r="C8" s="46" t="s">
        <v>245</v>
      </c>
      <c r="D8" s="46" t="s">
        <v>246</v>
      </c>
      <c r="E8" s="46" t="s">
        <v>247</v>
      </c>
      <c r="F8" s="46" t="s">
        <v>248</v>
      </c>
      <c r="G8" s="46" t="s">
        <v>249</v>
      </c>
      <c r="H8" s="46" t="s">
        <v>250</v>
      </c>
      <c r="I8" s="44" t="s">
        <v>251</v>
      </c>
      <c r="J8" s="44" t="s">
        <v>252</v>
      </c>
      <c r="K8" s="44" t="s">
        <v>253</v>
      </c>
      <c r="L8" s="44" t="s">
        <v>254</v>
      </c>
    </row>
    <row r="9" spans="1:12" ht="28.5">
      <c r="A9" s="47"/>
      <c r="B9" s="42" t="s">
        <v>255</v>
      </c>
      <c r="C9" s="46" t="s">
        <v>256</v>
      </c>
      <c r="D9" s="46" t="s">
        <v>257</v>
      </c>
      <c r="E9" s="46" t="s">
        <v>258</v>
      </c>
      <c r="F9" s="46" t="s">
        <v>259</v>
      </c>
      <c r="G9" s="46" t="s">
        <v>260</v>
      </c>
      <c r="H9" s="46" t="s">
        <v>261</v>
      </c>
      <c r="I9" s="44" t="s">
        <v>262</v>
      </c>
      <c r="J9" s="44" t="s">
        <v>263</v>
      </c>
      <c r="K9" s="44" t="s">
        <v>264</v>
      </c>
      <c r="L9" s="44" t="s">
        <v>265</v>
      </c>
    </row>
    <row r="10" spans="1:12" ht="12.75">
      <c r="A10" s="48"/>
      <c r="B10" s="341" t="s">
        <v>266</v>
      </c>
      <c r="C10" s="342"/>
      <c r="D10" s="342"/>
      <c r="E10" s="342"/>
      <c r="F10" s="342"/>
      <c r="G10" s="342"/>
      <c r="H10" s="342"/>
      <c r="I10" s="342"/>
      <c r="J10" s="342"/>
      <c r="K10" s="342"/>
      <c r="L10" s="342"/>
    </row>
    <row r="11" spans="1:12" ht="12.75">
      <c r="A11" s="48"/>
      <c r="B11" s="343"/>
      <c r="C11" s="343"/>
      <c r="D11" s="343"/>
      <c r="E11" s="343"/>
      <c r="F11" s="343"/>
      <c r="G11" s="343"/>
      <c r="H11" s="343"/>
      <c r="I11" s="343"/>
      <c r="J11" s="343"/>
      <c r="K11" s="343"/>
      <c r="L11" s="343"/>
    </row>
  </sheetData>
  <sheetProtection/>
  <mergeCells count="14">
    <mergeCell ref="L2:L3"/>
    <mergeCell ref="A4:B4"/>
    <mergeCell ref="A2:B3"/>
    <mergeCell ref="C2:C3"/>
    <mergeCell ref="D2:D3"/>
    <mergeCell ref="E2:E3"/>
    <mergeCell ref="F2:F3"/>
    <mergeCell ref="G2:G3"/>
    <mergeCell ref="A1:L1"/>
    <mergeCell ref="B10:L11"/>
    <mergeCell ref="H2:H3"/>
    <mergeCell ref="I2:I3"/>
    <mergeCell ref="J2:J3"/>
    <mergeCell ref="K2:K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2022-07-28T05:05:48Z</dcterms:created>
  <dcterms:modified xsi:type="dcterms:W3CDTF">2022-07-28T05:05:48Z</dcterms:modified>
  <cp:category/>
  <cp:version/>
  <cp:contentType/>
  <cp:contentStatus/>
</cp:coreProperties>
</file>