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7596" activeTab="0"/>
  </bookViews>
  <sheets>
    <sheet name="２－46" sheetId="1" r:id="rId1"/>
  </sheets>
  <definedNames>
    <definedName name="_xlnm.Print_Area" localSheetId="0">'２－46'!$A$2:$Y$29</definedName>
  </definedNames>
  <calcPr fullCalcOnLoad="1"/>
</workbook>
</file>

<file path=xl/sharedStrings.xml><?xml version="1.0" encoding="utf-8"?>
<sst xmlns="http://schemas.openxmlformats.org/spreadsheetml/2006/main" count="54" uniqueCount="36">
  <si>
    <t>総　　数(人)</t>
  </si>
  <si>
    <t>凶悪犯</t>
  </si>
  <si>
    <t>粗暴犯</t>
  </si>
  <si>
    <t>窃盗犯</t>
  </si>
  <si>
    <t>知能犯</t>
  </si>
  <si>
    <t>風俗犯</t>
  </si>
  <si>
    <t>その他の刑法犯</t>
  </si>
  <si>
    <t>強盗</t>
  </si>
  <si>
    <t>放火</t>
  </si>
  <si>
    <t>凶器準備集合</t>
  </si>
  <si>
    <t>暴行</t>
  </si>
  <si>
    <t>傷害</t>
  </si>
  <si>
    <t>脅迫</t>
  </si>
  <si>
    <t>恐喝</t>
  </si>
  <si>
    <t>詐欺</t>
  </si>
  <si>
    <t>横領</t>
  </si>
  <si>
    <t>その他</t>
  </si>
  <si>
    <t>賭博</t>
  </si>
  <si>
    <t>わいせつ</t>
  </si>
  <si>
    <t>占有離脱物横領</t>
  </si>
  <si>
    <t>14歳</t>
  </si>
  <si>
    <t>15歳</t>
  </si>
  <si>
    <t>16歳</t>
  </si>
  <si>
    <t>17歳</t>
  </si>
  <si>
    <t>18歳</t>
  </si>
  <si>
    <t>19歳</t>
  </si>
  <si>
    <t>総数</t>
  </si>
  <si>
    <t>強制性交等</t>
  </si>
  <si>
    <t>増減率（％）</t>
  </si>
  <si>
    <t>犯罪少年</t>
  </si>
  <si>
    <t>増減数（人）</t>
  </si>
  <si>
    <t>殺人</t>
  </si>
  <si>
    <t>　　　　　　　   罪種別
年齢別</t>
  </si>
  <si>
    <t>令和元年</t>
  </si>
  <si>
    <t>平成30年</t>
  </si>
  <si>
    <t>統計２－46　刑法犯少年の年齢別、罪種別検挙人員（平成30年及び令和元年）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</si>
</sst>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?0.0;&quot;▲&quot;??0.0"/>
    <numFmt numFmtId="177" formatCode="#,##0;&quot;▲&quot;#,##0"/>
    <numFmt numFmtId="178" formatCode="#,##0;&quot;▲ &quot;#,##0"/>
    <numFmt numFmtId="179" formatCode="#,##0;&quot;▲&quot;\ #,##0"/>
    <numFmt numFmtId="180" formatCode="??#,##0;&quot;▲&quot;#,##0"/>
    <numFmt numFmtId="181" formatCode="???0.0;&quot;▲&quot;??0.0"/>
  </numFmts>
  <fonts count="44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明朝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 style="double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thin"/>
      <bottom/>
    </border>
  </borders>
  <cellStyleXfs count="63"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6" fillId="0" borderId="0" xfId="60" applyFont="1" applyAlignment="1">
      <alignment horizontal="centerContinuous"/>
      <protection locked="0"/>
    </xf>
    <xf numFmtId="0" fontId="6" fillId="0" borderId="0" xfId="60" applyFont="1">
      <alignment/>
      <protection locked="0"/>
    </xf>
    <xf numFmtId="0" fontId="6" fillId="0" borderId="0" xfId="60" applyFont="1" applyAlignment="1">
      <alignment vertical="center"/>
      <protection locked="0"/>
    </xf>
    <xf numFmtId="38" fontId="6" fillId="0" borderId="10" xfId="48" applyFont="1" applyBorder="1" applyAlignment="1" applyProtection="1">
      <alignment vertical="center" shrinkToFit="1"/>
      <protection/>
    </xf>
    <xf numFmtId="0" fontId="6" fillId="0" borderId="0" xfId="60" applyFont="1" applyFill="1" applyAlignment="1">
      <alignment vertical="center"/>
      <protection locked="0"/>
    </xf>
    <xf numFmtId="0" fontId="6" fillId="0" borderId="11" xfId="60" applyFont="1" applyFill="1" applyBorder="1" applyAlignment="1" applyProtection="1">
      <alignment horizontal="left" vertical="center"/>
      <protection/>
    </xf>
    <xf numFmtId="0" fontId="6" fillId="0" borderId="12" xfId="60" applyFont="1" applyFill="1" applyBorder="1" applyAlignment="1" applyProtection="1">
      <alignment horizontal="left" vertical="center"/>
      <protection/>
    </xf>
    <xf numFmtId="38" fontId="6" fillId="0" borderId="13" xfId="48" applyFont="1" applyBorder="1" applyAlignment="1" applyProtection="1">
      <alignment vertical="center" shrinkToFit="1"/>
      <protection/>
    </xf>
    <xf numFmtId="0" fontId="6" fillId="0" borderId="13" xfId="60" applyFont="1" applyFill="1" applyBorder="1" applyAlignment="1" applyProtection="1">
      <alignment horizontal="distributed" vertical="center"/>
      <protection/>
    </xf>
    <xf numFmtId="0" fontId="6" fillId="0" borderId="0" xfId="61" applyFont="1">
      <alignment/>
      <protection locked="0"/>
    </xf>
    <xf numFmtId="0" fontId="6" fillId="0" borderId="14" xfId="61" applyFont="1" applyBorder="1" applyAlignment="1" applyProtection="1">
      <alignment horizontal="center" vertical="center" textRotation="255" shrinkToFit="1"/>
      <protection/>
    </xf>
    <xf numFmtId="0" fontId="6" fillId="0" borderId="15" xfId="60" applyFont="1" applyBorder="1">
      <alignment/>
      <protection locked="0"/>
    </xf>
    <xf numFmtId="0" fontId="6" fillId="0" borderId="16" xfId="60" applyFont="1" applyBorder="1">
      <alignment/>
      <protection locked="0"/>
    </xf>
    <xf numFmtId="0" fontId="6" fillId="0" borderId="17" xfId="60" applyFont="1" applyBorder="1">
      <alignment/>
      <protection locked="0"/>
    </xf>
    <xf numFmtId="0" fontId="6" fillId="0" borderId="11" xfId="61" applyFont="1" applyBorder="1" applyAlignment="1" applyProtection="1">
      <alignment horizontal="center" vertical="center" textRotation="255"/>
      <protection/>
    </xf>
    <xf numFmtId="0" fontId="6" fillId="0" borderId="18" xfId="61" applyFont="1" applyBorder="1" applyAlignment="1" applyProtection="1">
      <alignment horizontal="centerContinuous" vertical="center"/>
      <protection/>
    </xf>
    <xf numFmtId="0" fontId="6" fillId="0" borderId="18" xfId="61" applyFont="1" applyBorder="1" applyAlignment="1">
      <alignment horizontal="centerContinuous" vertical="center"/>
      <protection locked="0"/>
    </xf>
    <xf numFmtId="0" fontId="6" fillId="0" borderId="19" xfId="61" applyFont="1" applyBorder="1" applyAlignment="1">
      <alignment vertical="center"/>
      <protection locked="0"/>
    </xf>
    <xf numFmtId="180" fontId="6" fillId="0" borderId="10" xfId="48" applyNumberFormat="1" applyFont="1" applyFill="1" applyBorder="1" applyAlignment="1" applyProtection="1">
      <alignment horizontal="right" vertical="center" shrinkToFit="1"/>
      <protection locked="0"/>
    </xf>
    <xf numFmtId="0" fontId="6" fillId="0" borderId="11" xfId="61" applyFont="1" applyFill="1" applyBorder="1" applyAlignment="1" applyProtection="1">
      <alignment horizontal="center" vertical="center" textRotation="255"/>
      <protection/>
    </xf>
    <xf numFmtId="176" fontId="42" fillId="0" borderId="20" xfId="60" applyNumberFormat="1" applyFont="1" applyFill="1" applyBorder="1" applyAlignment="1" applyProtection="1">
      <alignment horizontal="right" vertical="center" shrinkToFit="1"/>
      <protection/>
    </xf>
    <xf numFmtId="176" fontId="42" fillId="0" borderId="21" xfId="60" applyNumberFormat="1" applyFont="1" applyFill="1" applyBorder="1" applyAlignment="1" applyProtection="1">
      <alignment horizontal="right" vertical="center" shrinkToFit="1"/>
      <protection/>
    </xf>
    <xf numFmtId="38" fontId="43" fillId="0" borderId="13" xfId="48" applyFont="1" applyFill="1" applyBorder="1" applyAlignment="1" applyProtection="1">
      <alignment vertical="center"/>
      <protection/>
    </xf>
    <xf numFmtId="38" fontId="43" fillId="0" borderId="10" xfId="48" applyFont="1" applyFill="1" applyBorder="1" applyAlignment="1" applyProtection="1">
      <alignment vertical="center"/>
      <protection/>
    </xf>
    <xf numFmtId="38" fontId="43" fillId="0" borderId="11" xfId="48" applyFont="1" applyFill="1" applyBorder="1" applyAlignment="1" applyProtection="1">
      <alignment vertical="center"/>
      <protection/>
    </xf>
    <xf numFmtId="38" fontId="43" fillId="0" borderId="22" xfId="48" applyFont="1" applyFill="1" applyBorder="1" applyAlignment="1" applyProtection="1">
      <alignment vertical="center"/>
      <protection/>
    </xf>
    <xf numFmtId="176" fontId="43" fillId="0" borderId="10" xfId="60" applyNumberFormat="1" applyFont="1" applyFill="1" applyBorder="1" applyAlignment="1" applyProtection="1">
      <alignment horizontal="right" vertical="center" shrinkToFit="1"/>
      <protection/>
    </xf>
    <xf numFmtId="176" fontId="43" fillId="0" borderId="11" xfId="60" applyNumberFormat="1" applyFont="1" applyFill="1" applyBorder="1" applyAlignment="1" applyProtection="1">
      <alignment horizontal="right" vertical="center" shrinkToFit="1"/>
      <protection/>
    </xf>
    <xf numFmtId="176" fontId="43" fillId="0" borderId="23" xfId="60" applyNumberFormat="1" applyFont="1" applyFill="1" applyBorder="1" applyAlignment="1" applyProtection="1">
      <alignment horizontal="right" vertical="center" shrinkToFit="1"/>
      <protection/>
    </xf>
    <xf numFmtId="38" fontId="43" fillId="0" borderId="10" xfId="48" applyFont="1" applyFill="1" applyBorder="1" applyAlignment="1" applyProtection="1">
      <alignment vertical="center" shrinkToFit="1"/>
      <protection/>
    </xf>
    <xf numFmtId="38" fontId="43" fillId="0" borderId="11" xfId="48" applyFont="1" applyFill="1" applyBorder="1" applyAlignment="1" applyProtection="1">
      <alignment vertical="center" shrinkToFit="1"/>
      <protection/>
    </xf>
    <xf numFmtId="38" fontId="43" fillId="0" borderId="22" xfId="48" applyFont="1" applyFill="1" applyBorder="1" applyAlignment="1" applyProtection="1">
      <alignment vertical="center" shrinkToFit="1"/>
      <protection/>
    </xf>
    <xf numFmtId="176" fontId="43" fillId="0" borderId="22" xfId="60" applyNumberFormat="1" applyFont="1" applyFill="1" applyBorder="1" applyAlignment="1" applyProtection="1">
      <alignment horizontal="right" vertical="center" shrinkToFit="1"/>
      <protection/>
    </xf>
    <xf numFmtId="0" fontId="5" fillId="0" borderId="0" xfId="60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" fillId="0" borderId="24" xfId="61" applyFont="1" applyBorder="1" applyAlignment="1" applyProtection="1">
      <alignment horizontal="left" vertical="top" wrapText="1"/>
      <protection/>
    </xf>
    <xf numFmtId="0" fontId="6" fillId="0" borderId="25" xfId="61" applyFont="1" applyBorder="1" applyAlignment="1" applyProtection="1">
      <alignment horizontal="left" vertical="top"/>
      <protection/>
    </xf>
    <xf numFmtId="0" fontId="6" fillId="0" borderId="26" xfId="61" applyFont="1" applyBorder="1" applyAlignment="1" applyProtection="1">
      <alignment horizontal="left" vertical="top"/>
      <protection/>
    </xf>
    <xf numFmtId="0" fontId="6" fillId="0" borderId="27" xfId="61" applyFont="1" applyBorder="1" applyAlignment="1" applyProtection="1">
      <alignment horizontal="left" vertical="top"/>
      <protection/>
    </xf>
    <xf numFmtId="0" fontId="6" fillId="0" borderId="28" xfId="61" applyFont="1" applyBorder="1" applyAlignment="1" applyProtection="1">
      <alignment horizontal="left" vertical="top"/>
      <protection/>
    </xf>
    <xf numFmtId="0" fontId="6" fillId="0" borderId="29" xfId="61" applyFont="1" applyBorder="1" applyAlignment="1" applyProtection="1">
      <alignment horizontal="left" vertical="top"/>
      <protection/>
    </xf>
    <xf numFmtId="0" fontId="6" fillId="0" borderId="30" xfId="61" applyFont="1" applyBorder="1" applyAlignment="1" applyProtection="1">
      <alignment horizontal="left" vertical="top"/>
      <protection/>
    </xf>
    <xf numFmtId="0" fontId="6" fillId="0" borderId="31" xfId="61" applyFont="1" applyBorder="1" applyAlignment="1" applyProtection="1">
      <alignment horizontal="left" vertical="top"/>
      <protection/>
    </xf>
    <xf numFmtId="0" fontId="6" fillId="0" borderId="32" xfId="61" applyFont="1" applyBorder="1" applyAlignment="1" applyProtection="1">
      <alignment horizontal="left" vertical="top"/>
      <protection/>
    </xf>
    <xf numFmtId="0" fontId="6" fillId="0" borderId="33" xfId="61" applyFont="1" applyBorder="1" applyAlignment="1" applyProtection="1">
      <alignment horizontal="center" vertical="center" textRotation="255"/>
      <protection/>
    </xf>
    <xf numFmtId="0" fontId="6" fillId="0" borderId="14" xfId="0" applyFont="1" applyBorder="1" applyAlignment="1">
      <alignment horizontal="center" vertical="center" textRotation="255"/>
    </xf>
    <xf numFmtId="0" fontId="6" fillId="0" borderId="34" xfId="61" applyFont="1" applyBorder="1" applyAlignment="1">
      <alignment horizontal="center" vertical="center" textRotation="255"/>
      <protection locked="0"/>
    </xf>
    <xf numFmtId="0" fontId="6" fillId="0" borderId="11" xfId="0" applyFont="1" applyBorder="1" applyAlignment="1">
      <alignment horizontal="center" vertical="center" textRotation="255"/>
    </xf>
    <xf numFmtId="0" fontId="6" fillId="0" borderId="34" xfId="61" applyFont="1" applyBorder="1" applyAlignment="1" applyProtection="1">
      <alignment horizontal="center" vertical="center" textRotation="255"/>
      <protection/>
    </xf>
    <xf numFmtId="0" fontId="6" fillId="0" borderId="11" xfId="0" applyFont="1" applyBorder="1" applyAlignment="1">
      <alignment vertical="center" textRotation="255"/>
    </xf>
    <xf numFmtId="0" fontId="6" fillId="0" borderId="17" xfId="60" applyFont="1" applyBorder="1" applyAlignment="1" applyProtection="1">
      <alignment horizontal="center" vertical="center"/>
      <protection/>
    </xf>
    <xf numFmtId="0" fontId="6" fillId="0" borderId="35" xfId="60" applyFont="1" applyBorder="1" applyAlignment="1" applyProtection="1">
      <alignment horizontal="center" vertical="center"/>
      <protection/>
    </xf>
    <xf numFmtId="0" fontId="6" fillId="0" borderId="34" xfId="60" applyFont="1" applyBorder="1" applyAlignment="1" applyProtection="1">
      <alignment horizontal="center" vertical="center"/>
      <protection/>
    </xf>
    <xf numFmtId="0" fontId="6" fillId="0" borderId="36" xfId="60" applyFont="1" applyBorder="1" applyAlignment="1" applyProtection="1">
      <alignment horizontal="center" vertical="center"/>
      <protection/>
    </xf>
    <xf numFmtId="0" fontId="6" fillId="0" borderId="12" xfId="60" applyFont="1" applyBorder="1" applyAlignment="1" applyProtection="1">
      <alignment horizontal="center" vertical="center"/>
      <protection/>
    </xf>
    <xf numFmtId="0" fontId="6" fillId="0" borderId="37" xfId="60" applyFont="1" applyBorder="1" applyAlignment="1" applyProtection="1">
      <alignment horizontal="center" vertical="center"/>
      <protection/>
    </xf>
    <xf numFmtId="0" fontId="6" fillId="0" borderId="33" xfId="60" applyFont="1" applyBorder="1" applyAlignment="1">
      <alignment horizontal="center" vertical="distributed" textRotation="255"/>
      <protection locked="0"/>
    </xf>
    <xf numFmtId="0" fontId="6" fillId="0" borderId="3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33" xfId="6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8" xfId="6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表2" xfId="60"/>
    <cellStyle name="標準_表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Y29"/>
  <sheetViews>
    <sheetView tabSelected="1" view="pageBreakPreview" zoomScale="70" zoomScaleNormal="68"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" defaultRowHeight="15"/>
  <cols>
    <col min="1" max="1" width="3.59765625" style="2" customWidth="1"/>
    <col min="2" max="2" width="6.5" style="2" bestFit="1" customWidth="1"/>
    <col min="3" max="3" width="15.8984375" style="2" customWidth="1"/>
    <col min="4" max="25" width="10.09765625" style="2" customWidth="1"/>
    <col min="26" max="16384" width="9" style="2" customWidth="1"/>
  </cols>
  <sheetData>
    <row r="2" spans="1:25" ht="15.75">
      <c r="A2" s="34" t="s">
        <v>35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1"/>
      <c r="X2" s="1"/>
      <c r="Y2" s="1"/>
    </row>
    <row r="4" spans="1:25" ht="14.25">
      <c r="A4" s="36" t="s">
        <v>32</v>
      </c>
      <c r="B4" s="37"/>
      <c r="C4" s="38"/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2"/>
    </row>
    <row r="5" spans="1:25" s="10" customFormat="1" ht="14.25" customHeight="1">
      <c r="A5" s="39"/>
      <c r="B5" s="40"/>
      <c r="C5" s="41"/>
      <c r="D5" s="45" t="s">
        <v>0</v>
      </c>
      <c r="E5" s="47" t="s">
        <v>1</v>
      </c>
      <c r="F5" s="16"/>
      <c r="G5" s="17"/>
      <c r="H5" s="17"/>
      <c r="I5" s="17"/>
      <c r="J5" s="47" t="s">
        <v>2</v>
      </c>
      <c r="K5" s="16"/>
      <c r="L5" s="16"/>
      <c r="M5" s="17"/>
      <c r="N5" s="16"/>
      <c r="O5" s="17"/>
      <c r="P5" s="45" t="s">
        <v>3</v>
      </c>
      <c r="Q5" s="49" t="s">
        <v>4</v>
      </c>
      <c r="R5" s="17"/>
      <c r="S5" s="17"/>
      <c r="T5" s="17"/>
      <c r="U5" s="49" t="s">
        <v>5</v>
      </c>
      <c r="V5" s="17"/>
      <c r="W5" s="17"/>
      <c r="X5" s="49" t="s">
        <v>6</v>
      </c>
      <c r="Y5" s="18"/>
    </row>
    <row r="6" spans="1:25" s="10" customFormat="1" ht="117.75" customHeight="1">
      <c r="A6" s="42"/>
      <c r="B6" s="43"/>
      <c r="C6" s="44"/>
      <c r="D6" s="46"/>
      <c r="E6" s="48"/>
      <c r="F6" s="15" t="s">
        <v>31</v>
      </c>
      <c r="G6" s="15" t="s">
        <v>7</v>
      </c>
      <c r="H6" s="15" t="s">
        <v>8</v>
      </c>
      <c r="I6" s="20" t="s">
        <v>27</v>
      </c>
      <c r="J6" s="48"/>
      <c r="K6" s="15" t="s">
        <v>9</v>
      </c>
      <c r="L6" s="15" t="s">
        <v>10</v>
      </c>
      <c r="M6" s="15" t="s">
        <v>11</v>
      </c>
      <c r="N6" s="15" t="s">
        <v>12</v>
      </c>
      <c r="O6" s="15" t="s">
        <v>13</v>
      </c>
      <c r="P6" s="46"/>
      <c r="Q6" s="48"/>
      <c r="R6" s="15" t="s">
        <v>14</v>
      </c>
      <c r="S6" s="15" t="s">
        <v>15</v>
      </c>
      <c r="T6" s="15" t="s">
        <v>16</v>
      </c>
      <c r="U6" s="48"/>
      <c r="V6" s="15" t="s">
        <v>17</v>
      </c>
      <c r="W6" s="15" t="s">
        <v>18</v>
      </c>
      <c r="X6" s="50"/>
      <c r="Y6" s="11" t="s">
        <v>19</v>
      </c>
    </row>
    <row r="7" spans="1:25" s="3" customFormat="1" ht="21.75" customHeight="1">
      <c r="A7" s="51" t="s">
        <v>26</v>
      </c>
      <c r="B7" s="52"/>
      <c r="C7" s="9" t="s">
        <v>33</v>
      </c>
      <c r="D7" s="8">
        <v>19914</v>
      </c>
      <c r="E7" s="8">
        <v>457</v>
      </c>
      <c r="F7" s="8">
        <v>43</v>
      </c>
      <c r="G7" s="8">
        <v>251</v>
      </c>
      <c r="H7" s="8">
        <v>29</v>
      </c>
      <c r="I7" s="8">
        <v>134</v>
      </c>
      <c r="J7" s="8">
        <v>3484</v>
      </c>
      <c r="K7" s="8">
        <v>4</v>
      </c>
      <c r="L7" s="8">
        <v>898</v>
      </c>
      <c r="M7" s="8">
        <v>2044</v>
      </c>
      <c r="N7" s="8">
        <v>182</v>
      </c>
      <c r="O7" s="8">
        <v>356</v>
      </c>
      <c r="P7" s="8">
        <v>10813</v>
      </c>
      <c r="Q7" s="8">
        <v>901</v>
      </c>
      <c r="R7" s="8">
        <v>808</v>
      </c>
      <c r="S7" s="8">
        <v>11</v>
      </c>
      <c r="T7" s="8">
        <v>82</v>
      </c>
      <c r="U7" s="8">
        <v>502</v>
      </c>
      <c r="V7" s="8">
        <v>7</v>
      </c>
      <c r="W7" s="8">
        <v>495</v>
      </c>
      <c r="X7" s="8">
        <v>3757</v>
      </c>
      <c r="Y7" s="4">
        <v>2061</v>
      </c>
    </row>
    <row r="8" spans="1:25" s="3" customFormat="1" ht="21.75" customHeight="1">
      <c r="A8" s="53"/>
      <c r="B8" s="54"/>
      <c r="C8" s="9" t="s">
        <v>34</v>
      </c>
      <c r="D8" s="8">
        <v>23489</v>
      </c>
      <c r="E8" s="8">
        <v>463</v>
      </c>
      <c r="F8" s="8">
        <v>33</v>
      </c>
      <c r="G8" s="8">
        <v>256</v>
      </c>
      <c r="H8" s="8">
        <v>35</v>
      </c>
      <c r="I8" s="8">
        <v>139</v>
      </c>
      <c r="J8" s="8">
        <v>3623</v>
      </c>
      <c r="K8" s="8">
        <v>2</v>
      </c>
      <c r="L8" s="8">
        <v>1002</v>
      </c>
      <c r="M8" s="8">
        <v>2090</v>
      </c>
      <c r="N8" s="8">
        <v>150</v>
      </c>
      <c r="O8" s="8">
        <v>379</v>
      </c>
      <c r="P8" s="8">
        <v>13163</v>
      </c>
      <c r="Q8" s="8">
        <v>1155</v>
      </c>
      <c r="R8" s="8">
        <v>1065</v>
      </c>
      <c r="S8" s="8">
        <v>15</v>
      </c>
      <c r="T8" s="8">
        <v>75</v>
      </c>
      <c r="U8" s="8">
        <v>537</v>
      </c>
      <c r="V8" s="8">
        <v>5</v>
      </c>
      <c r="W8" s="8">
        <v>532</v>
      </c>
      <c r="X8" s="8">
        <v>4548</v>
      </c>
      <c r="Y8" s="4">
        <v>2551</v>
      </c>
    </row>
    <row r="9" spans="1:25" s="3" customFormat="1" ht="21.75" customHeight="1">
      <c r="A9" s="53"/>
      <c r="B9" s="54"/>
      <c r="C9" s="6" t="s">
        <v>30</v>
      </c>
      <c r="D9" s="19">
        <f>D7-D8</f>
        <v>-3575</v>
      </c>
      <c r="E9" s="19">
        <f aca="true" t="shared" si="0" ref="E9:Y9">E7-E8</f>
        <v>-6</v>
      </c>
      <c r="F9" s="19">
        <f t="shared" si="0"/>
        <v>10</v>
      </c>
      <c r="G9" s="19">
        <f t="shared" si="0"/>
        <v>-5</v>
      </c>
      <c r="H9" s="19">
        <f t="shared" si="0"/>
        <v>-6</v>
      </c>
      <c r="I9" s="19">
        <f t="shared" si="0"/>
        <v>-5</v>
      </c>
      <c r="J9" s="19">
        <f t="shared" si="0"/>
        <v>-139</v>
      </c>
      <c r="K9" s="19">
        <f t="shared" si="0"/>
        <v>2</v>
      </c>
      <c r="L9" s="19">
        <f t="shared" si="0"/>
        <v>-104</v>
      </c>
      <c r="M9" s="19">
        <f t="shared" si="0"/>
        <v>-46</v>
      </c>
      <c r="N9" s="19">
        <f t="shared" si="0"/>
        <v>32</v>
      </c>
      <c r="O9" s="19">
        <f t="shared" si="0"/>
        <v>-23</v>
      </c>
      <c r="P9" s="19">
        <f t="shared" si="0"/>
        <v>-2350</v>
      </c>
      <c r="Q9" s="19">
        <f t="shared" si="0"/>
        <v>-254</v>
      </c>
      <c r="R9" s="19">
        <f t="shared" si="0"/>
        <v>-257</v>
      </c>
      <c r="S9" s="19">
        <f t="shared" si="0"/>
        <v>-4</v>
      </c>
      <c r="T9" s="19">
        <f t="shared" si="0"/>
        <v>7</v>
      </c>
      <c r="U9" s="19">
        <f t="shared" si="0"/>
        <v>-35</v>
      </c>
      <c r="V9" s="19">
        <f t="shared" si="0"/>
        <v>2</v>
      </c>
      <c r="W9" s="19">
        <f t="shared" si="0"/>
        <v>-37</v>
      </c>
      <c r="X9" s="19">
        <f t="shared" si="0"/>
        <v>-791</v>
      </c>
      <c r="Y9" s="19">
        <f t="shared" si="0"/>
        <v>-490</v>
      </c>
    </row>
    <row r="10" spans="1:25" s="3" customFormat="1" ht="21.75" customHeight="1" thickBot="1">
      <c r="A10" s="55"/>
      <c r="B10" s="56"/>
      <c r="C10" s="7" t="s">
        <v>28</v>
      </c>
      <c r="D10" s="21">
        <f>IF(D8=0,"－",(D7-D8)/D8*100)</f>
        <v>-15.219890161352122</v>
      </c>
      <c r="E10" s="21">
        <f aca="true" t="shared" si="1" ref="E10:Y10">IF(E8=0,"－",(E7-E8)/E8*100)</f>
        <v>-1.2958963282937366</v>
      </c>
      <c r="F10" s="21">
        <f t="shared" si="1"/>
        <v>30.303030303030305</v>
      </c>
      <c r="G10" s="21">
        <f t="shared" si="1"/>
        <v>-1.953125</v>
      </c>
      <c r="H10" s="21">
        <f t="shared" si="1"/>
        <v>-17.142857142857142</v>
      </c>
      <c r="I10" s="21">
        <f t="shared" si="1"/>
        <v>-3.597122302158273</v>
      </c>
      <c r="J10" s="21">
        <f t="shared" si="1"/>
        <v>-3.836599503174165</v>
      </c>
      <c r="K10" s="21">
        <f t="shared" si="1"/>
        <v>100</v>
      </c>
      <c r="L10" s="21">
        <f t="shared" si="1"/>
        <v>-10.379241516966067</v>
      </c>
      <c r="M10" s="21">
        <f t="shared" si="1"/>
        <v>-2.200956937799043</v>
      </c>
      <c r="N10" s="21">
        <f t="shared" si="1"/>
        <v>21.333333333333336</v>
      </c>
      <c r="O10" s="21">
        <f t="shared" si="1"/>
        <v>-6.068601583113456</v>
      </c>
      <c r="P10" s="21">
        <f t="shared" si="1"/>
        <v>-17.85307300767302</v>
      </c>
      <c r="Q10" s="21">
        <f t="shared" si="1"/>
        <v>-21.991341991341994</v>
      </c>
      <c r="R10" s="21">
        <f t="shared" si="1"/>
        <v>-24.131455399061032</v>
      </c>
      <c r="S10" s="21">
        <f t="shared" si="1"/>
        <v>-26.666666666666668</v>
      </c>
      <c r="T10" s="21">
        <f t="shared" si="1"/>
        <v>9.333333333333334</v>
      </c>
      <c r="U10" s="21">
        <f t="shared" si="1"/>
        <v>-6.517690875232775</v>
      </c>
      <c r="V10" s="21">
        <f t="shared" si="1"/>
        <v>40</v>
      </c>
      <c r="W10" s="21">
        <f t="shared" si="1"/>
        <v>-6.954887218045112</v>
      </c>
      <c r="X10" s="21">
        <f t="shared" si="1"/>
        <v>-17.392260334212843</v>
      </c>
      <c r="Y10" s="22">
        <f t="shared" si="1"/>
        <v>-19.20815366522932</v>
      </c>
    </row>
    <row r="11" spans="1:25" s="3" customFormat="1" ht="21.75" customHeight="1" thickTop="1">
      <c r="A11" s="57" t="s">
        <v>29</v>
      </c>
      <c r="B11" s="60" t="s">
        <v>20</v>
      </c>
      <c r="C11" s="9" t="s">
        <v>33</v>
      </c>
      <c r="D11" s="23">
        <f>SUM(E11,J11,P11,Q11,U11,X11)</f>
        <v>2185</v>
      </c>
      <c r="E11" s="24">
        <f>SUM(F11:I11)</f>
        <v>45</v>
      </c>
      <c r="F11" s="25">
        <v>4</v>
      </c>
      <c r="G11" s="25">
        <v>6</v>
      </c>
      <c r="H11" s="25">
        <v>12</v>
      </c>
      <c r="I11" s="25">
        <v>23</v>
      </c>
      <c r="J11" s="25">
        <f>SUM(K11:O11)</f>
        <v>408</v>
      </c>
      <c r="K11" s="25">
        <v>2</v>
      </c>
      <c r="L11" s="25">
        <v>141</v>
      </c>
      <c r="M11" s="25">
        <v>237</v>
      </c>
      <c r="N11" s="25">
        <v>18</v>
      </c>
      <c r="O11" s="25">
        <v>10</v>
      </c>
      <c r="P11" s="25">
        <v>1270</v>
      </c>
      <c r="Q11" s="25">
        <f>SUM(R11:T11)</f>
        <v>26</v>
      </c>
      <c r="R11" s="25">
        <v>22</v>
      </c>
      <c r="S11" s="25">
        <v>0</v>
      </c>
      <c r="T11" s="25">
        <v>4</v>
      </c>
      <c r="U11" s="25">
        <f>SUM(V11:W11)</f>
        <v>91</v>
      </c>
      <c r="V11" s="25">
        <v>0</v>
      </c>
      <c r="W11" s="25">
        <v>91</v>
      </c>
      <c r="X11" s="25">
        <v>345</v>
      </c>
      <c r="Y11" s="26">
        <v>129</v>
      </c>
    </row>
    <row r="12" spans="1:25" s="3" customFormat="1" ht="21.75" customHeight="1">
      <c r="A12" s="58"/>
      <c r="B12" s="61"/>
      <c r="C12" s="9" t="s">
        <v>34</v>
      </c>
      <c r="D12" s="23">
        <f>SUM(E12,J12,P12,Q12,U12,X12)</f>
        <v>2973</v>
      </c>
      <c r="E12" s="24">
        <f>SUM(F12:I12)</f>
        <v>33</v>
      </c>
      <c r="F12" s="25">
        <v>5</v>
      </c>
      <c r="G12" s="25">
        <v>4</v>
      </c>
      <c r="H12" s="25">
        <v>1</v>
      </c>
      <c r="I12" s="25">
        <v>23</v>
      </c>
      <c r="J12" s="25">
        <f>SUM(K12:O12)</f>
        <v>445</v>
      </c>
      <c r="K12" s="25">
        <v>0</v>
      </c>
      <c r="L12" s="25">
        <v>148</v>
      </c>
      <c r="M12" s="25">
        <v>260</v>
      </c>
      <c r="N12" s="25">
        <v>11</v>
      </c>
      <c r="O12" s="25">
        <v>26</v>
      </c>
      <c r="P12" s="25">
        <v>1862</v>
      </c>
      <c r="Q12" s="25">
        <f>SUM(R12:T12)</f>
        <v>30</v>
      </c>
      <c r="R12" s="25">
        <v>27</v>
      </c>
      <c r="S12" s="25">
        <v>1</v>
      </c>
      <c r="T12" s="25">
        <v>2</v>
      </c>
      <c r="U12" s="25">
        <f>SUM(V12:W12)</f>
        <v>99</v>
      </c>
      <c r="V12" s="25">
        <v>0</v>
      </c>
      <c r="W12" s="25">
        <v>99</v>
      </c>
      <c r="X12" s="25">
        <v>504</v>
      </c>
      <c r="Y12" s="26">
        <v>215</v>
      </c>
    </row>
    <row r="13" spans="1:25" s="3" customFormat="1" ht="21.75" customHeight="1">
      <c r="A13" s="58"/>
      <c r="B13" s="62"/>
      <c r="C13" s="6" t="s">
        <v>28</v>
      </c>
      <c r="D13" s="27">
        <f aca="true" t="shared" si="2" ref="D13:Y13">IF(D12=0,"－",(D11-D12)/D12*100)</f>
        <v>-26.505213588967376</v>
      </c>
      <c r="E13" s="28">
        <f t="shared" si="2"/>
        <v>36.36363636363637</v>
      </c>
      <c r="F13" s="28">
        <f t="shared" si="2"/>
        <v>-20</v>
      </c>
      <c r="G13" s="28">
        <f t="shared" si="2"/>
        <v>50</v>
      </c>
      <c r="H13" s="28">
        <f t="shared" si="2"/>
        <v>1100</v>
      </c>
      <c r="I13" s="28">
        <f t="shared" si="2"/>
        <v>0</v>
      </c>
      <c r="J13" s="28">
        <f t="shared" si="2"/>
        <v>-8.314606741573034</v>
      </c>
      <c r="K13" s="28" t="str">
        <f t="shared" si="2"/>
        <v>－</v>
      </c>
      <c r="L13" s="28">
        <f t="shared" si="2"/>
        <v>-4.72972972972973</v>
      </c>
      <c r="M13" s="28">
        <f t="shared" si="2"/>
        <v>-8.846153846153847</v>
      </c>
      <c r="N13" s="28">
        <f t="shared" si="2"/>
        <v>63.63636363636363</v>
      </c>
      <c r="O13" s="28">
        <f t="shared" si="2"/>
        <v>-61.53846153846154</v>
      </c>
      <c r="P13" s="28">
        <f t="shared" si="2"/>
        <v>-31.793770139634802</v>
      </c>
      <c r="Q13" s="28">
        <f t="shared" si="2"/>
        <v>-13.333333333333334</v>
      </c>
      <c r="R13" s="28">
        <f t="shared" si="2"/>
        <v>-18.51851851851852</v>
      </c>
      <c r="S13" s="28">
        <f t="shared" si="2"/>
        <v>-100</v>
      </c>
      <c r="T13" s="28">
        <f t="shared" si="2"/>
        <v>100</v>
      </c>
      <c r="U13" s="28">
        <f t="shared" si="2"/>
        <v>-8.080808080808081</v>
      </c>
      <c r="V13" s="28" t="str">
        <f t="shared" si="2"/>
        <v>－</v>
      </c>
      <c r="W13" s="28">
        <f t="shared" si="2"/>
        <v>-8.080808080808081</v>
      </c>
      <c r="X13" s="28">
        <f t="shared" si="2"/>
        <v>-31.547619047619047</v>
      </c>
      <c r="Y13" s="29">
        <f t="shared" si="2"/>
        <v>-40</v>
      </c>
    </row>
    <row r="14" spans="1:25" s="3" customFormat="1" ht="21.75" customHeight="1">
      <c r="A14" s="58"/>
      <c r="B14" s="63" t="s">
        <v>21</v>
      </c>
      <c r="C14" s="9" t="s">
        <v>33</v>
      </c>
      <c r="D14" s="30">
        <f>SUM(E14,J14,P14,Q14,U14,X14)</f>
        <v>3086</v>
      </c>
      <c r="E14" s="31">
        <f>SUM(F14:I14)</f>
        <v>35</v>
      </c>
      <c r="F14" s="31">
        <v>3</v>
      </c>
      <c r="G14" s="31">
        <v>11</v>
      </c>
      <c r="H14" s="31">
        <v>3</v>
      </c>
      <c r="I14" s="31">
        <v>18</v>
      </c>
      <c r="J14" s="31">
        <f>SUM(K14:O14)</f>
        <v>500</v>
      </c>
      <c r="K14" s="31">
        <v>1</v>
      </c>
      <c r="L14" s="31">
        <v>129</v>
      </c>
      <c r="M14" s="31">
        <v>314</v>
      </c>
      <c r="N14" s="31">
        <v>23</v>
      </c>
      <c r="O14" s="31">
        <v>33</v>
      </c>
      <c r="P14" s="31">
        <v>1883</v>
      </c>
      <c r="Q14" s="31">
        <f>SUM(R14:T14)</f>
        <v>44</v>
      </c>
      <c r="R14" s="31">
        <v>39</v>
      </c>
      <c r="S14" s="31">
        <v>1</v>
      </c>
      <c r="T14" s="31">
        <v>4</v>
      </c>
      <c r="U14" s="31">
        <f>SUM(V14:W14)</f>
        <v>78</v>
      </c>
      <c r="V14" s="31">
        <v>0</v>
      </c>
      <c r="W14" s="31">
        <v>78</v>
      </c>
      <c r="X14" s="31">
        <v>546</v>
      </c>
      <c r="Y14" s="32">
        <v>259</v>
      </c>
    </row>
    <row r="15" spans="1:25" s="3" customFormat="1" ht="21.75" customHeight="1">
      <c r="A15" s="58"/>
      <c r="B15" s="61"/>
      <c r="C15" s="9" t="s">
        <v>34</v>
      </c>
      <c r="D15" s="30">
        <f>SUM(E15,J15,P15,Q15,U15,X15)</f>
        <v>4050</v>
      </c>
      <c r="E15" s="31">
        <f>SUM(F15:I15)</f>
        <v>45</v>
      </c>
      <c r="F15" s="31">
        <v>6</v>
      </c>
      <c r="G15" s="31">
        <v>19</v>
      </c>
      <c r="H15" s="31">
        <v>4</v>
      </c>
      <c r="I15" s="31">
        <v>16</v>
      </c>
      <c r="J15" s="31">
        <f>SUM(K15:O15)</f>
        <v>539</v>
      </c>
      <c r="K15" s="31">
        <v>0</v>
      </c>
      <c r="L15" s="31">
        <v>159</v>
      </c>
      <c r="M15" s="31">
        <v>322</v>
      </c>
      <c r="N15" s="31">
        <v>18</v>
      </c>
      <c r="O15" s="31">
        <v>40</v>
      </c>
      <c r="P15" s="31">
        <v>2609</v>
      </c>
      <c r="Q15" s="31">
        <f>SUM(R15:T15)</f>
        <v>70</v>
      </c>
      <c r="R15" s="31">
        <v>68</v>
      </c>
      <c r="S15" s="31">
        <v>0</v>
      </c>
      <c r="T15" s="31">
        <v>2</v>
      </c>
      <c r="U15" s="31">
        <f>SUM(V15:W15)</f>
        <v>87</v>
      </c>
      <c r="V15" s="31">
        <v>0</v>
      </c>
      <c r="W15" s="31">
        <v>87</v>
      </c>
      <c r="X15" s="31">
        <v>700</v>
      </c>
      <c r="Y15" s="32">
        <v>324</v>
      </c>
    </row>
    <row r="16" spans="1:25" s="3" customFormat="1" ht="21.75" customHeight="1">
      <c r="A16" s="58"/>
      <c r="B16" s="62"/>
      <c r="C16" s="6" t="s">
        <v>28</v>
      </c>
      <c r="D16" s="27">
        <f aca="true" t="shared" si="3" ref="D16:U16">IF(D15=0,"－",(D14-D15)/D15*100)</f>
        <v>-23.802469135802472</v>
      </c>
      <c r="E16" s="28">
        <f t="shared" si="3"/>
        <v>-22.22222222222222</v>
      </c>
      <c r="F16" s="28">
        <f t="shared" si="3"/>
        <v>-50</v>
      </c>
      <c r="G16" s="28">
        <f t="shared" si="3"/>
        <v>-42.10526315789473</v>
      </c>
      <c r="H16" s="28">
        <f t="shared" si="3"/>
        <v>-25</v>
      </c>
      <c r="I16" s="28">
        <f t="shared" si="3"/>
        <v>12.5</v>
      </c>
      <c r="J16" s="28">
        <f t="shared" si="3"/>
        <v>-7.235621521335807</v>
      </c>
      <c r="K16" s="28" t="str">
        <f t="shared" si="3"/>
        <v>－</v>
      </c>
      <c r="L16" s="28">
        <f t="shared" si="3"/>
        <v>-18.867924528301888</v>
      </c>
      <c r="M16" s="28">
        <f t="shared" si="3"/>
        <v>-2.484472049689441</v>
      </c>
      <c r="N16" s="28">
        <f t="shared" si="3"/>
        <v>27.77777777777778</v>
      </c>
      <c r="O16" s="28">
        <f t="shared" si="3"/>
        <v>-17.5</v>
      </c>
      <c r="P16" s="28">
        <f t="shared" si="3"/>
        <v>-27.826753545419702</v>
      </c>
      <c r="Q16" s="28">
        <f t="shared" si="3"/>
        <v>-37.142857142857146</v>
      </c>
      <c r="R16" s="28">
        <f t="shared" si="3"/>
        <v>-42.64705882352941</v>
      </c>
      <c r="S16" s="28" t="str">
        <f t="shared" si="3"/>
        <v>－</v>
      </c>
      <c r="T16" s="28">
        <f t="shared" si="3"/>
        <v>100</v>
      </c>
      <c r="U16" s="28">
        <f t="shared" si="3"/>
        <v>-10.344827586206897</v>
      </c>
      <c r="V16" s="28" t="str">
        <f>IF(V15=0,"－",(V14-V15)/V15*100)</f>
        <v>－</v>
      </c>
      <c r="W16" s="28">
        <f>IF(W15=0,"－",(W14-W15)/W15*100)</f>
        <v>-10.344827586206897</v>
      </c>
      <c r="X16" s="28">
        <f>IF(X15=0,"－",(X14-X15)/X15*100)</f>
        <v>-22</v>
      </c>
      <c r="Y16" s="33">
        <f>IF(Y15=0,"－",(Y14-Y15)/Y15*100)</f>
        <v>-20.061728395061728</v>
      </c>
    </row>
    <row r="17" spans="1:25" s="3" customFormat="1" ht="21.75" customHeight="1">
      <c r="A17" s="58"/>
      <c r="B17" s="63" t="s">
        <v>22</v>
      </c>
      <c r="C17" s="9" t="s">
        <v>33</v>
      </c>
      <c r="D17" s="30">
        <f>SUM(E17,J17,P17,Q17,U17,X17)</f>
        <v>4422</v>
      </c>
      <c r="E17" s="31">
        <f>SUM(F17:I17)</f>
        <v>84</v>
      </c>
      <c r="F17" s="31">
        <v>6</v>
      </c>
      <c r="G17" s="31">
        <v>49</v>
      </c>
      <c r="H17" s="31">
        <v>5</v>
      </c>
      <c r="I17" s="31">
        <v>24</v>
      </c>
      <c r="J17" s="31">
        <f>SUM(K17:O17)</f>
        <v>685</v>
      </c>
      <c r="K17" s="31">
        <v>0</v>
      </c>
      <c r="L17" s="31">
        <v>171</v>
      </c>
      <c r="M17" s="31">
        <v>395</v>
      </c>
      <c r="N17" s="31">
        <v>34</v>
      </c>
      <c r="O17" s="31">
        <v>85</v>
      </c>
      <c r="P17" s="31">
        <v>2626</v>
      </c>
      <c r="Q17" s="31">
        <f>SUM(R17:T17)</f>
        <v>134</v>
      </c>
      <c r="R17" s="31">
        <v>116</v>
      </c>
      <c r="S17" s="31">
        <v>2</v>
      </c>
      <c r="T17" s="31">
        <v>16</v>
      </c>
      <c r="U17" s="31">
        <f>SUM(V17:W17)</f>
        <v>82</v>
      </c>
      <c r="V17" s="31">
        <v>0</v>
      </c>
      <c r="W17" s="31">
        <v>82</v>
      </c>
      <c r="X17" s="31">
        <v>811</v>
      </c>
      <c r="Y17" s="32">
        <v>447</v>
      </c>
    </row>
    <row r="18" spans="1:25" s="3" customFormat="1" ht="21.75" customHeight="1">
      <c r="A18" s="58"/>
      <c r="B18" s="61"/>
      <c r="C18" s="9" t="s">
        <v>34</v>
      </c>
      <c r="D18" s="30">
        <f>SUM(E18,J18,P18,Q18,U18,X18)</f>
        <v>5033</v>
      </c>
      <c r="E18" s="31">
        <f>SUM(F18:I18)</f>
        <v>93</v>
      </c>
      <c r="F18" s="31">
        <v>5</v>
      </c>
      <c r="G18" s="31">
        <v>50</v>
      </c>
      <c r="H18" s="31">
        <v>4</v>
      </c>
      <c r="I18" s="31">
        <v>34</v>
      </c>
      <c r="J18" s="31">
        <f>SUM(K18:O18)</f>
        <v>707</v>
      </c>
      <c r="K18" s="31">
        <v>1</v>
      </c>
      <c r="L18" s="31">
        <v>174</v>
      </c>
      <c r="M18" s="31">
        <v>405</v>
      </c>
      <c r="N18" s="31">
        <v>40</v>
      </c>
      <c r="O18" s="31">
        <v>87</v>
      </c>
      <c r="P18" s="31">
        <v>3102</v>
      </c>
      <c r="Q18" s="31">
        <f>SUM(R18:T18)</f>
        <v>162</v>
      </c>
      <c r="R18" s="31">
        <v>153</v>
      </c>
      <c r="S18" s="31">
        <v>1</v>
      </c>
      <c r="T18" s="31">
        <v>8</v>
      </c>
      <c r="U18" s="31">
        <f>SUM(V18:W18)</f>
        <v>95</v>
      </c>
      <c r="V18" s="31">
        <v>0</v>
      </c>
      <c r="W18" s="31">
        <v>95</v>
      </c>
      <c r="X18" s="31">
        <v>874</v>
      </c>
      <c r="Y18" s="32">
        <v>492</v>
      </c>
    </row>
    <row r="19" spans="1:25" s="3" customFormat="1" ht="21.75" customHeight="1">
      <c r="A19" s="58"/>
      <c r="B19" s="62"/>
      <c r="C19" s="6" t="s">
        <v>28</v>
      </c>
      <c r="D19" s="27">
        <f aca="true" t="shared" si="4" ref="D19:Y19">IF(D18=0,"－",(D17-D18)/D18*100)</f>
        <v>-12.139876813033975</v>
      </c>
      <c r="E19" s="28">
        <f t="shared" si="4"/>
        <v>-9.67741935483871</v>
      </c>
      <c r="F19" s="28">
        <f t="shared" si="4"/>
        <v>20</v>
      </c>
      <c r="G19" s="28">
        <f t="shared" si="4"/>
        <v>-2</v>
      </c>
      <c r="H19" s="28">
        <f t="shared" si="4"/>
        <v>25</v>
      </c>
      <c r="I19" s="28">
        <f t="shared" si="4"/>
        <v>-29.411764705882355</v>
      </c>
      <c r="J19" s="28">
        <f t="shared" si="4"/>
        <v>-3.1117397454031117</v>
      </c>
      <c r="K19" s="28">
        <f t="shared" si="4"/>
        <v>-100</v>
      </c>
      <c r="L19" s="28">
        <f t="shared" si="4"/>
        <v>-1.7241379310344827</v>
      </c>
      <c r="M19" s="28">
        <f t="shared" si="4"/>
        <v>-2.4691358024691357</v>
      </c>
      <c r="N19" s="28">
        <f t="shared" si="4"/>
        <v>-15</v>
      </c>
      <c r="O19" s="28">
        <f t="shared" si="4"/>
        <v>-2.2988505747126435</v>
      </c>
      <c r="P19" s="28">
        <f t="shared" si="4"/>
        <v>-15.344938749194068</v>
      </c>
      <c r="Q19" s="28">
        <f t="shared" si="4"/>
        <v>-17.28395061728395</v>
      </c>
      <c r="R19" s="28">
        <f t="shared" si="4"/>
        <v>-24.18300653594771</v>
      </c>
      <c r="S19" s="28">
        <f t="shared" si="4"/>
        <v>100</v>
      </c>
      <c r="T19" s="28">
        <f t="shared" si="4"/>
        <v>100</v>
      </c>
      <c r="U19" s="28">
        <f t="shared" si="4"/>
        <v>-13.684210526315791</v>
      </c>
      <c r="V19" s="28" t="str">
        <f t="shared" si="4"/>
        <v>－</v>
      </c>
      <c r="W19" s="28">
        <f t="shared" si="4"/>
        <v>-13.684210526315791</v>
      </c>
      <c r="X19" s="28">
        <f t="shared" si="4"/>
        <v>-7.208237986270023</v>
      </c>
      <c r="Y19" s="33">
        <f t="shared" si="4"/>
        <v>-9.146341463414634</v>
      </c>
    </row>
    <row r="20" spans="1:25" s="3" customFormat="1" ht="21.75" customHeight="1">
      <c r="A20" s="58"/>
      <c r="B20" s="63" t="s">
        <v>23</v>
      </c>
      <c r="C20" s="9" t="s">
        <v>33</v>
      </c>
      <c r="D20" s="30">
        <f>SUM(E20,J20,P20,Q20,U20,X20)</f>
        <v>3791</v>
      </c>
      <c r="E20" s="31">
        <f>SUM(F20:I20)</f>
        <v>104</v>
      </c>
      <c r="F20" s="31">
        <v>5</v>
      </c>
      <c r="G20" s="31">
        <v>63</v>
      </c>
      <c r="H20" s="31">
        <v>3</v>
      </c>
      <c r="I20" s="31">
        <v>33</v>
      </c>
      <c r="J20" s="31">
        <f>SUM(K20:O20)</f>
        <v>678</v>
      </c>
      <c r="K20" s="31">
        <v>1</v>
      </c>
      <c r="L20" s="31">
        <v>163</v>
      </c>
      <c r="M20" s="31">
        <v>389</v>
      </c>
      <c r="N20" s="31">
        <v>33</v>
      </c>
      <c r="O20" s="31">
        <v>92</v>
      </c>
      <c r="P20" s="31">
        <v>2026</v>
      </c>
      <c r="Q20" s="31">
        <f>SUM(R20:T20)</f>
        <v>214</v>
      </c>
      <c r="R20" s="31">
        <v>192</v>
      </c>
      <c r="S20" s="31">
        <v>2</v>
      </c>
      <c r="T20" s="31">
        <v>20</v>
      </c>
      <c r="U20" s="31">
        <f>SUM(V20:W20)</f>
        <v>85</v>
      </c>
      <c r="V20" s="31">
        <v>3</v>
      </c>
      <c r="W20" s="31">
        <v>82</v>
      </c>
      <c r="X20" s="31">
        <v>684</v>
      </c>
      <c r="Y20" s="32">
        <v>384</v>
      </c>
    </row>
    <row r="21" spans="1:25" s="3" customFormat="1" ht="21.75" customHeight="1">
      <c r="A21" s="58"/>
      <c r="B21" s="61"/>
      <c r="C21" s="9" t="s">
        <v>34</v>
      </c>
      <c r="D21" s="30">
        <f>SUM(E21,J21,P21,Q21,U21,X21)</f>
        <v>4146</v>
      </c>
      <c r="E21" s="31">
        <f>SUM(F21:I21)</f>
        <v>82</v>
      </c>
      <c r="F21" s="31">
        <v>4</v>
      </c>
      <c r="G21" s="31">
        <v>46</v>
      </c>
      <c r="H21" s="31">
        <v>8</v>
      </c>
      <c r="I21" s="31">
        <v>24</v>
      </c>
      <c r="J21" s="31">
        <f>SUM(K21:O21)</f>
        <v>670</v>
      </c>
      <c r="K21" s="31">
        <v>0</v>
      </c>
      <c r="L21" s="31">
        <v>165</v>
      </c>
      <c r="M21" s="31">
        <v>385</v>
      </c>
      <c r="N21" s="31">
        <v>22</v>
      </c>
      <c r="O21" s="31">
        <v>98</v>
      </c>
      <c r="P21" s="31">
        <v>2216</v>
      </c>
      <c r="Q21" s="31">
        <f>SUM(R21:T21)</f>
        <v>270</v>
      </c>
      <c r="R21" s="31">
        <v>236</v>
      </c>
      <c r="S21" s="31">
        <v>7</v>
      </c>
      <c r="T21" s="31">
        <v>27</v>
      </c>
      <c r="U21" s="31">
        <f>SUM(V21:W21)</f>
        <v>89</v>
      </c>
      <c r="V21" s="31">
        <v>0</v>
      </c>
      <c r="W21" s="31">
        <v>89</v>
      </c>
      <c r="X21" s="31">
        <v>819</v>
      </c>
      <c r="Y21" s="32">
        <v>448</v>
      </c>
    </row>
    <row r="22" spans="1:25" s="3" customFormat="1" ht="21.75" customHeight="1">
      <c r="A22" s="58"/>
      <c r="B22" s="62"/>
      <c r="C22" s="6" t="s">
        <v>28</v>
      </c>
      <c r="D22" s="27">
        <f aca="true" t="shared" si="5" ref="D22:Y22">IF(D21=0,"－",(D20-D21)/D21*100)</f>
        <v>-8.562469850458273</v>
      </c>
      <c r="E22" s="28">
        <f t="shared" si="5"/>
        <v>26.82926829268293</v>
      </c>
      <c r="F22" s="28">
        <f t="shared" si="5"/>
        <v>25</v>
      </c>
      <c r="G22" s="28">
        <f t="shared" si="5"/>
        <v>36.95652173913043</v>
      </c>
      <c r="H22" s="28">
        <f t="shared" si="5"/>
        <v>-62.5</v>
      </c>
      <c r="I22" s="28">
        <f t="shared" si="5"/>
        <v>37.5</v>
      </c>
      <c r="J22" s="28">
        <f t="shared" si="5"/>
        <v>1.1940298507462688</v>
      </c>
      <c r="K22" s="28" t="str">
        <f t="shared" si="5"/>
        <v>－</v>
      </c>
      <c r="L22" s="28">
        <f t="shared" si="5"/>
        <v>-1.2121212121212122</v>
      </c>
      <c r="M22" s="28">
        <f t="shared" si="5"/>
        <v>1.0389610389610389</v>
      </c>
      <c r="N22" s="28">
        <f t="shared" si="5"/>
        <v>50</v>
      </c>
      <c r="O22" s="28">
        <f t="shared" si="5"/>
        <v>-6.122448979591836</v>
      </c>
      <c r="P22" s="28">
        <f t="shared" si="5"/>
        <v>-8.574007220216606</v>
      </c>
      <c r="Q22" s="28">
        <f t="shared" si="5"/>
        <v>-20.74074074074074</v>
      </c>
      <c r="R22" s="28">
        <f t="shared" si="5"/>
        <v>-18.64406779661017</v>
      </c>
      <c r="S22" s="28">
        <f t="shared" si="5"/>
        <v>-71.42857142857143</v>
      </c>
      <c r="T22" s="28">
        <f t="shared" si="5"/>
        <v>-25.925925925925924</v>
      </c>
      <c r="U22" s="28">
        <f t="shared" si="5"/>
        <v>-4.49438202247191</v>
      </c>
      <c r="V22" s="28" t="str">
        <f t="shared" si="5"/>
        <v>－</v>
      </c>
      <c r="W22" s="28">
        <f t="shared" si="5"/>
        <v>-7.865168539325842</v>
      </c>
      <c r="X22" s="28">
        <f t="shared" si="5"/>
        <v>-16.483516483516482</v>
      </c>
      <c r="Y22" s="33">
        <f t="shared" si="5"/>
        <v>-14.285714285714285</v>
      </c>
    </row>
    <row r="23" spans="1:25" s="3" customFormat="1" ht="21.75" customHeight="1">
      <c r="A23" s="58"/>
      <c r="B23" s="63" t="s">
        <v>24</v>
      </c>
      <c r="C23" s="9" t="s">
        <v>33</v>
      </c>
      <c r="D23" s="30">
        <f>SUM(E23,J23,P23,Q23,U23,X23)</f>
        <v>3252</v>
      </c>
      <c r="E23" s="31">
        <f>SUM(F23:I23)</f>
        <v>93</v>
      </c>
      <c r="F23" s="31">
        <v>10</v>
      </c>
      <c r="G23" s="31">
        <v>61</v>
      </c>
      <c r="H23" s="31">
        <v>3</v>
      </c>
      <c r="I23" s="31">
        <v>19</v>
      </c>
      <c r="J23" s="31">
        <f>SUM(K23:O23)</f>
        <v>607</v>
      </c>
      <c r="K23" s="31">
        <v>0</v>
      </c>
      <c r="L23" s="31">
        <v>135</v>
      </c>
      <c r="M23" s="31">
        <v>360</v>
      </c>
      <c r="N23" s="31">
        <v>31</v>
      </c>
      <c r="O23" s="31">
        <v>81</v>
      </c>
      <c r="P23" s="31">
        <v>1573</v>
      </c>
      <c r="Q23" s="31">
        <f>SUM(R23:T23)</f>
        <v>244</v>
      </c>
      <c r="R23" s="31">
        <v>224</v>
      </c>
      <c r="S23" s="31">
        <v>1</v>
      </c>
      <c r="T23" s="31">
        <v>19</v>
      </c>
      <c r="U23" s="31">
        <f>SUM(V23:W23)</f>
        <v>79</v>
      </c>
      <c r="V23" s="31">
        <v>0</v>
      </c>
      <c r="W23" s="31">
        <v>79</v>
      </c>
      <c r="X23" s="31">
        <v>656</v>
      </c>
      <c r="Y23" s="32">
        <v>379</v>
      </c>
    </row>
    <row r="24" spans="1:25" s="3" customFormat="1" ht="21.75" customHeight="1">
      <c r="A24" s="58"/>
      <c r="B24" s="61"/>
      <c r="C24" s="9" t="s">
        <v>34</v>
      </c>
      <c r="D24" s="30">
        <f>SUM(E24,J24,P24,Q24,U24,X24)</f>
        <v>3661</v>
      </c>
      <c r="E24" s="31">
        <f>SUM(F24:I24)</f>
        <v>106</v>
      </c>
      <c r="F24" s="31">
        <v>9</v>
      </c>
      <c r="G24" s="31">
        <v>68</v>
      </c>
      <c r="H24" s="31">
        <v>9</v>
      </c>
      <c r="I24" s="31">
        <v>20</v>
      </c>
      <c r="J24" s="31">
        <f>SUM(K24:O24)</f>
        <v>634</v>
      </c>
      <c r="K24" s="31">
        <v>0</v>
      </c>
      <c r="L24" s="31">
        <v>159</v>
      </c>
      <c r="M24" s="31">
        <v>363</v>
      </c>
      <c r="N24" s="31">
        <v>35</v>
      </c>
      <c r="O24" s="31">
        <v>77</v>
      </c>
      <c r="P24" s="31">
        <v>1740</v>
      </c>
      <c r="Q24" s="31">
        <f>SUM(R24:T24)</f>
        <v>311</v>
      </c>
      <c r="R24" s="31">
        <v>292</v>
      </c>
      <c r="S24" s="31">
        <v>3</v>
      </c>
      <c r="T24" s="31">
        <v>16</v>
      </c>
      <c r="U24" s="31">
        <f>SUM(V24:W24)</f>
        <v>68</v>
      </c>
      <c r="V24" s="31">
        <v>3</v>
      </c>
      <c r="W24" s="31">
        <v>65</v>
      </c>
      <c r="X24" s="31">
        <v>802</v>
      </c>
      <c r="Y24" s="32">
        <v>502</v>
      </c>
    </row>
    <row r="25" spans="1:25" s="3" customFormat="1" ht="21.75" customHeight="1">
      <c r="A25" s="58"/>
      <c r="B25" s="62"/>
      <c r="C25" s="6" t="s">
        <v>28</v>
      </c>
      <c r="D25" s="27">
        <f aca="true" t="shared" si="6" ref="D25:Y25">IF(D24=0,"－",(D23-D24)/D24*100)</f>
        <v>-11.171810980606391</v>
      </c>
      <c r="E25" s="28">
        <f t="shared" si="6"/>
        <v>-12.264150943396226</v>
      </c>
      <c r="F25" s="28">
        <f t="shared" si="6"/>
        <v>11.11111111111111</v>
      </c>
      <c r="G25" s="28">
        <f t="shared" si="6"/>
        <v>-10.294117647058822</v>
      </c>
      <c r="H25" s="28">
        <f t="shared" si="6"/>
        <v>-66.66666666666666</v>
      </c>
      <c r="I25" s="28">
        <f t="shared" si="6"/>
        <v>-5</v>
      </c>
      <c r="J25" s="28">
        <f t="shared" si="6"/>
        <v>-4.2586750788643535</v>
      </c>
      <c r="K25" s="28" t="str">
        <f t="shared" si="6"/>
        <v>－</v>
      </c>
      <c r="L25" s="28">
        <f t="shared" si="6"/>
        <v>-15.09433962264151</v>
      </c>
      <c r="M25" s="28">
        <f t="shared" si="6"/>
        <v>-0.8264462809917356</v>
      </c>
      <c r="N25" s="28">
        <f t="shared" si="6"/>
        <v>-11.428571428571429</v>
      </c>
      <c r="O25" s="28">
        <f t="shared" si="6"/>
        <v>5.194805194805195</v>
      </c>
      <c r="P25" s="28">
        <f t="shared" si="6"/>
        <v>-9.597701149425287</v>
      </c>
      <c r="Q25" s="28">
        <f t="shared" si="6"/>
        <v>-21.54340836012862</v>
      </c>
      <c r="R25" s="28">
        <f t="shared" si="6"/>
        <v>-23.28767123287671</v>
      </c>
      <c r="S25" s="28">
        <f t="shared" si="6"/>
        <v>-66.66666666666666</v>
      </c>
      <c r="T25" s="28">
        <f t="shared" si="6"/>
        <v>18.75</v>
      </c>
      <c r="U25" s="28">
        <f t="shared" si="6"/>
        <v>16.176470588235293</v>
      </c>
      <c r="V25" s="28">
        <f t="shared" si="6"/>
        <v>-100</v>
      </c>
      <c r="W25" s="28">
        <f t="shared" si="6"/>
        <v>21.53846153846154</v>
      </c>
      <c r="X25" s="28">
        <f t="shared" si="6"/>
        <v>-18.204488778054863</v>
      </c>
      <c r="Y25" s="33">
        <f t="shared" si="6"/>
        <v>-24.50199203187251</v>
      </c>
    </row>
    <row r="26" spans="1:25" s="3" customFormat="1" ht="21.75" customHeight="1">
      <c r="A26" s="58"/>
      <c r="B26" s="63" t="s">
        <v>25</v>
      </c>
      <c r="C26" s="9" t="s">
        <v>33</v>
      </c>
      <c r="D26" s="30">
        <f>SUM(E26,J26,P26,Q26,U26,X26)</f>
        <v>3178</v>
      </c>
      <c r="E26" s="31">
        <f>SUM(F26:I26)</f>
        <v>96</v>
      </c>
      <c r="F26" s="31">
        <v>15</v>
      </c>
      <c r="G26" s="31">
        <v>61</v>
      </c>
      <c r="H26" s="31">
        <v>3</v>
      </c>
      <c r="I26" s="31">
        <v>17</v>
      </c>
      <c r="J26" s="31">
        <f>SUM(K26:O26)</f>
        <v>606</v>
      </c>
      <c r="K26" s="31">
        <v>0</v>
      </c>
      <c r="L26" s="31">
        <v>159</v>
      </c>
      <c r="M26" s="31">
        <v>349</v>
      </c>
      <c r="N26" s="31">
        <v>43</v>
      </c>
      <c r="O26" s="31">
        <v>55</v>
      </c>
      <c r="P26" s="31">
        <v>1435</v>
      </c>
      <c r="Q26" s="31">
        <f>SUM(R26:T26)</f>
        <v>239</v>
      </c>
      <c r="R26" s="31">
        <v>215</v>
      </c>
      <c r="S26" s="31">
        <v>5</v>
      </c>
      <c r="T26" s="31">
        <v>19</v>
      </c>
      <c r="U26" s="31">
        <f>SUM(V26:W26)</f>
        <v>87</v>
      </c>
      <c r="V26" s="31">
        <v>4</v>
      </c>
      <c r="W26" s="31">
        <v>83</v>
      </c>
      <c r="X26" s="31">
        <v>715</v>
      </c>
      <c r="Y26" s="32">
        <v>463</v>
      </c>
    </row>
    <row r="27" spans="1:25" s="3" customFormat="1" ht="21.75" customHeight="1">
      <c r="A27" s="58"/>
      <c r="B27" s="61"/>
      <c r="C27" s="9" t="s">
        <v>34</v>
      </c>
      <c r="D27" s="30">
        <f>SUM(E27,J27,P27,Q27,U27,X27)</f>
        <v>3626</v>
      </c>
      <c r="E27" s="31">
        <f>SUM(F27:I27)</f>
        <v>104</v>
      </c>
      <c r="F27" s="31">
        <v>4</v>
      </c>
      <c r="G27" s="31">
        <v>69</v>
      </c>
      <c r="H27" s="31">
        <v>9</v>
      </c>
      <c r="I27" s="31">
        <v>22</v>
      </c>
      <c r="J27" s="31">
        <f>SUM(K27:O27)</f>
        <v>628</v>
      </c>
      <c r="K27" s="31">
        <v>1</v>
      </c>
      <c r="L27" s="31">
        <v>197</v>
      </c>
      <c r="M27" s="31">
        <v>355</v>
      </c>
      <c r="N27" s="31">
        <v>24</v>
      </c>
      <c r="O27" s="31">
        <v>51</v>
      </c>
      <c r="P27" s="31">
        <v>1634</v>
      </c>
      <c r="Q27" s="31">
        <f>SUM(R27:T27)</f>
        <v>312</v>
      </c>
      <c r="R27" s="31">
        <v>289</v>
      </c>
      <c r="S27" s="31">
        <v>3</v>
      </c>
      <c r="T27" s="31">
        <v>20</v>
      </c>
      <c r="U27" s="31">
        <f>SUM(V27:W27)</f>
        <v>99</v>
      </c>
      <c r="V27" s="31">
        <v>2</v>
      </c>
      <c r="W27" s="31">
        <v>97</v>
      </c>
      <c r="X27" s="31">
        <v>849</v>
      </c>
      <c r="Y27" s="32">
        <v>570</v>
      </c>
    </row>
    <row r="28" spans="1:25" s="3" customFormat="1" ht="21.75" customHeight="1">
      <c r="A28" s="59"/>
      <c r="B28" s="62"/>
      <c r="C28" s="6" t="s">
        <v>28</v>
      </c>
      <c r="D28" s="27">
        <f aca="true" t="shared" si="7" ref="D28:Y28">IF(D27=0,"－",(D26-D27)/D27*100)</f>
        <v>-12.355212355212355</v>
      </c>
      <c r="E28" s="28">
        <f t="shared" si="7"/>
        <v>-7.6923076923076925</v>
      </c>
      <c r="F28" s="28">
        <f t="shared" si="7"/>
        <v>275</v>
      </c>
      <c r="G28" s="28">
        <f t="shared" si="7"/>
        <v>-11.594202898550725</v>
      </c>
      <c r="H28" s="28">
        <f t="shared" si="7"/>
        <v>-66.66666666666666</v>
      </c>
      <c r="I28" s="28">
        <f t="shared" si="7"/>
        <v>-22.727272727272727</v>
      </c>
      <c r="J28" s="28">
        <f t="shared" si="7"/>
        <v>-3.5031847133757963</v>
      </c>
      <c r="K28" s="28">
        <f t="shared" si="7"/>
        <v>-100</v>
      </c>
      <c r="L28" s="28">
        <f t="shared" si="7"/>
        <v>-19.289340101522843</v>
      </c>
      <c r="M28" s="28">
        <f t="shared" si="7"/>
        <v>-1.6901408450704223</v>
      </c>
      <c r="N28" s="28">
        <f t="shared" si="7"/>
        <v>79.16666666666666</v>
      </c>
      <c r="O28" s="28">
        <f t="shared" si="7"/>
        <v>7.8431372549019605</v>
      </c>
      <c r="P28" s="28">
        <f t="shared" si="7"/>
        <v>-12.178702570379436</v>
      </c>
      <c r="Q28" s="28">
        <f t="shared" si="7"/>
        <v>-23.397435897435898</v>
      </c>
      <c r="R28" s="28">
        <f t="shared" si="7"/>
        <v>-25.60553633217993</v>
      </c>
      <c r="S28" s="28">
        <f t="shared" si="7"/>
        <v>66.66666666666666</v>
      </c>
      <c r="T28" s="28">
        <f t="shared" si="7"/>
        <v>-5</v>
      </c>
      <c r="U28" s="28">
        <f t="shared" si="7"/>
        <v>-12.121212121212121</v>
      </c>
      <c r="V28" s="28">
        <f t="shared" si="7"/>
        <v>100</v>
      </c>
      <c r="W28" s="28">
        <f t="shared" si="7"/>
        <v>-14.432989690721648</v>
      </c>
      <c r="X28" s="28">
        <f t="shared" si="7"/>
        <v>-15.783274440518259</v>
      </c>
      <c r="Y28" s="33">
        <f t="shared" si="7"/>
        <v>-18.771929824561404</v>
      </c>
    </row>
    <row r="29" s="3" customFormat="1" ht="21.75" customHeight="1">
      <c r="C29" s="5"/>
    </row>
  </sheetData>
  <sheetProtection/>
  <mergeCells count="17">
    <mergeCell ref="X5:X6"/>
    <mergeCell ref="A7:B10"/>
    <mergeCell ref="A11:A28"/>
    <mergeCell ref="B11:B13"/>
    <mergeCell ref="B14:B16"/>
    <mergeCell ref="B17:B19"/>
    <mergeCell ref="B20:B22"/>
    <mergeCell ref="B23:B25"/>
    <mergeCell ref="B26:B28"/>
    <mergeCell ref="A2:V2"/>
    <mergeCell ref="A4:C6"/>
    <mergeCell ref="D5:D6"/>
    <mergeCell ref="E5:E6"/>
    <mergeCell ref="J5:J6"/>
    <mergeCell ref="P5:P6"/>
    <mergeCell ref="Q5:Q6"/>
    <mergeCell ref="U5:U6"/>
  </mergeCells>
  <printOptions horizontalCentered="1"/>
  <pageMargins left="0.3937007874015748" right="0.3937007874015748" top="0.5905511811023623" bottom="0.5905511811023623" header="0.5118110236220472" footer="0.5118110236220472"/>
  <pageSetup firstPageNumber="2" useFirstPageNumber="1"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2022-07-28T04:35:30Z</dcterms:created>
  <dcterms:modified xsi:type="dcterms:W3CDTF">2022-07-28T04:35:30Z</dcterms:modified>
  <cp:category/>
  <cp:version/>
  <cp:contentType/>
  <cp:contentStatus/>
</cp:coreProperties>
</file>