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80" windowHeight="8268" tabRatio="691" activeTab="0"/>
  </bookViews>
  <sheets>
    <sheet name="特‐２" sheetId="1" r:id="rId1"/>
    <sheet name="Sheet3" sheetId="2" r:id="rId2"/>
  </sheets>
  <definedNames>
    <definedName name="_xlnm.Print_Area" localSheetId="0">'特‐２'!$A$2:$W$15</definedName>
  </definedNames>
  <calcPr fullCalcOnLoad="1"/>
</workbook>
</file>

<file path=xl/sharedStrings.xml><?xml version="1.0" encoding="utf-8"?>
<sst xmlns="http://schemas.openxmlformats.org/spreadsheetml/2006/main" count="33" uniqueCount="21">
  <si>
    <t>３県合計</t>
  </si>
  <si>
    <t>増減</t>
  </si>
  <si>
    <t>率（％）</t>
  </si>
  <si>
    <t>岩　　　手</t>
  </si>
  <si>
    <t>宮　　　城</t>
  </si>
  <si>
    <t>福　　　島</t>
  </si>
  <si>
    <t>全　　　国</t>
  </si>
  <si>
    <t>刑法犯総数</t>
  </si>
  <si>
    <t>窃盗犯</t>
  </si>
  <si>
    <t>侵入窃盗</t>
  </si>
  <si>
    <t>非侵入窃盗</t>
  </si>
  <si>
    <t>乗り物盗</t>
  </si>
  <si>
    <t>凶悪犯</t>
  </si>
  <si>
    <t>粗暴犯</t>
  </si>
  <si>
    <t>知能犯</t>
  </si>
  <si>
    <t>風俗犯</t>
  </si>
  <si>
    <t>その他</t>
  </si>
  <si>
    <t>平22</t>
  </si>
  <si>
    <t>平23</t>
  </si>
  <si>
    <t>件数</t>
  </si>
  <si>
    <t>特‐２　被災地における犯罪情勢（包括罪種別の認知状況（３～12月））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</si>
</sst>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.0;[Red]\-#,##0.0"/>
  </numFmts>
  <fonts count="43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38" fontId="41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10" xfId="48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38" fontId="42" fillId="0" borderId="10" xfId="48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38" fontId="42" fillId="0" borderId="10" xfId="48" applyFont="1" applyBorder="1" applyAlignment="1">
      <alignment vertical="center" shrinkToFit="1"/>
    </xf>
    <xf numFmtId="38" fontId="4" fillId="0" borderId="10" xfId="48" applyFont="1" applyBorder="1" applyAlignment="1">
      <alignment vertical="center" shrinkToFit="1"/>
    </xf>
    <xf numFmtId="176" fontId="4" fillId="0" borderId="10" xfId="42" applyNumberFormat="1" applyFont="1" applyBorder="1" applyAlignment="1">
      <alignment vertical="center" shrinkToFit="1"/>
    </xf>
    <xf numFmtId="0" fontId="42" fillId="0" borderId="11" xfId="0" applyFont="1" applyBorder="1" applyAlignment="1">
      <alignment vertical="center" shrinkToFit="1"/>
    </xf>
    <xf numFmtId="0" fontId="42" fillId="0" borderId="12" xfId="0" applyFont="1" applyBorder="1" applyAlignment="1">
      <alignment vertical="center" shrinkToFit="1"/>
    </xf>
    <xf numFmtId="0" fontId="42" fillId="0" borderId="13" xfId="0" applyFont="1" applyBorder="1" applyAlignment="1">
      <alignment vertical="center" shrinkToFit="1"/>
    </xf>
    <xf numFmtId="38" fontId="42" fillId="0" borderId="11" xfId="48" applyFont="1" applyBorder="1" applyAlignment="1">
      <alignment horizontal="center" vertical="center" shrinkToFit="1"/>
    </xf>
    <xf numFmtId="38" fontId="42" fillId="0" borderId="13" xfId="48" applyFont="1" applyBorder="1" applyAlignment="1">
      <alignment horizontal="center" vertical="center" shrinkToFit="1"/>
    </xf>
    <xf numFmtId="0" fontId="42" fillId="0" borderId="14" xfId="0" applyFont="1" applyBorder="1" applyAlignment="1">
      <alignment vertical="center" shrinkToFit="1"/>
    </xf>
    <xf numFmtId="0" fontId="42" fillId="0" borderId="15" xfId="0" applyFont="1" applyBorder="1" applyAlignment="1">
      <alignment vertical="center" shrinkToFit="1"/>
    </xf>
    <xf numFmtId="0" fontId="42" fillId="0" borderId="16" xfId="0" applyFont="1" applyBorder="1" applyAlignment="1">
      <alignment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shrinkToFit="1"/>
    </xf>
    <xf numFmtId="0" fontId="42" fillId="0" borderId="20" xfId="0" applyFont="1" applyBorder="1" applyAlignment="1">
      <alignment vertical="center" shrinkToFit="1"/>
    </xf>
    <xf numFmtId="0" fontId="42" fillId="0" borderId="21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"/>
  <sheetViews>
    <sheetView tabSelected="1"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24" sqref="L24"/>
    </sheetView>
  </sheetViews>
  <sheetFormatPr defaultColWidth="9.00390625" defaultRowHeight="15"/>
  <cols>
    <col min="1" max="2" width="2.00390625" style="1" customWidth="1"/>
    <col min="3" max="3" width="11.8515625" style="1" customWidth="1"/>
    <col min="4" max="5" width="9.28125" style="2" bestFit="1" customWidth="1"/>
    <col min="6" max="6" width="9.28125" style="3" bestFit="1" customWidth="1"/>
    <col min="7" max="7" width="9.7109375" style="4" bestFit="1" customWidth="1"/>
    <col min="8" max="10" width="9.28125" style="2" bestFit="1" customWidth="1"/>
    <col min="11" max="11" width="9.28125" style="1" bestFit="1" customWidth="1"/>
    <col min="12" max="14" width="9.28125" style="2" bestFit="1" customWidth="1"/>
    <col min="15" max="15" width="9.28125" style="1" bestFit="1" customWidth="1"/>
    <col min="16" max="18" width="9.28125" style="2" bestFit="1" customWidth="1"/>
    <col min="19" max="19" width="9.28125" style="1" bestFit="1" customWidth="1"/>
    <col min="20" max="21" width="10.8515625" style="2" bestFit="1" customWidth="1"/>
    <col min="22" max="22" width="9.28125" style="2" bestFit="1" customWidth="1"/>
    <col min="23" max="23" width="9.140625" style="1" bestFit="1" customWidth="1"/>
    <col min="24" max="16384" width="9.00390625" style="1" customWidth="1"/>
  </cols>
  <sheetData>
    <row r="1" ht="21" customHeight="1"/>
    <row r="2" ht="21" customHeight="1">
      <c r="A2" s="1" t="s">
        <v>20</v>
      </c>
    </row>
    <row r="3" spans="1:23" ht="21" customHeight="1">
      <c r="A3" s="20"/>
      <c r="B3" s="21"/>
      <c r="C3" s="21"/>
      <c r="D3" s="26" t="s">
        <v>3</v>
      </c>
      <c r="E3" s="28"/>
      <c r="F3" s="28"/>
      <c r="G3" s="27"/>
      <c r="H3" s="26" t="s">
        <v>4</v>
      </c>
      <c r="I3" s="28"/>
      <c r="J3" s="28"/>
      <c r="K3" s="27"/>
      <c r="L3" s="26" t="s">
        <v>5</v>
      </c>
      <c r="M3" s="28"/>
      <c r="N3" s="28"/>
      <c r="O3" s="27"/>
      <c r="P3" s="26" t="s">
        <v>0</v>
      </c>
      <c r="Q3" s="28"/>
      <c r="R3" s="28"/>
      <c r="S3" s="27"/>
      <c r="T3" s="26" t="s">
        <v>6</v>
      </c>
      <c r="U3" s="28"/>
      <c r="V3" s="28"/>
      <c r="W3" s="27"/>
    </row>
    <row r="4" spans="1:23" ht="21" customHeight="1">
      <c r="A4" s="22"/>
      <c r="B4" s="23"/>
      <c r="C4" s="23"/>
      <c r="D4" s="15" t="s">
        <v>17</v>
      </c>
      <c r="E4" s="15" t="s">
        <v>18</v>
      </c>
      <c r="F4" s="31" t="s">
        <v>1</v>
      </c>
      <c r="G4" s="32"/>
      <c r="H4" s="15" t="str">
        <f>D4</f>
        <v>平22</v>
      </c>
      <c r="I4" s="15" t="str">
        <f>E4</f>
        <v>平23</v>
      </c>
      <c r="J4" s="26" t="s">
        <v>1</v>
      </c>
      <c r="K4" s="27"/>
      <c r="L4" s="15" t="str">
        <f>D4</f>
        <v>平22</v>
      </c>
      <c r="M4" s="15" t="str">
        <f>E4</f>
        <v>平23</v>
      </c>
      <c r="N4" s="26" t="s">
        <v>1</v>
      </c>
      <c r="O4" s="27"/>
      <c r="P4" s="15" t="str">
        <f>D4</f>
        <v>平22</v>
      </c>
      <c r="Q4" s="15" t="str">
        <f>E4</f>
        <v>平23</v>
      </c>
      <c r="R4" s="26" t="s">
        <v>1</v>
      </c>
      <c r="S4" s="27"/>
      <c r="T4" s="15" t="str">
        <f>D4</f>
        <v>平22</v>
      </c>
      <c r="U4" s="15" t="str">
        <f>E4</f>
        <v>平23</v>
      </c>
      <c r="V4" s="26" t="s">
        <v>1</v>
      </c>
      <c r="W4" s="27"/>
    </row>
    <row r="5" spans="1:23" ht="21" customHeight="1">
      <c r="A5" s="24"/>
      <c r="B5" s="25"/>
      <c r="C5" s="25"/>
      <c r="D5" s="16"/>
      <c r="E5" s="16"/>
      <c r="F5" s="5" t="s">
        <v>19</v>
      </c>
      <c r="G5" s="6" t="s">
        <v>2</v>
      </c>
      <c r="H5" s="16"/>
      <c r="I5" s="16"/>
      <c r="J5" s="7" t="s">
        <v>19</v>
      </c>
      <c r="K5" s="8" t="s">
        <v>2</v>
      </c>
      <c r="L5" s="16"/>
      <c r="M5" s="16"/>
      <c r="N5" s="7" t="s">
        <v>19</v>
      </c>
      <c r="O5" s="8" t="s">
        <v>2</v>
      </c>
      <c r="P5" s="16"/>
      <c r="Q5" s="16"/>
      <c r="R5" s="7" t="s">
        <v>19</v>
      </c>
      <c r="S5" s="8" t="s">
        <v>2</v>
      </c>
      <c r="T5" s="16"/>
      <c r="U5" s="16"/>
      <c r="V5" s="7" t="s">
        <v>19</v>
      </c>
      <c r="W5" s="8" t="s">
        <v>2</v>
      </c>
    </row>
    <row r="6" spans="1:23" ht="21" customHeight="1">
      <c r="A6" s="17" t="s">
        <v>7</v>
      </c>
      <c r="B6" s="18"/>
      <c r="C6" s="19"/>
      <c r="D6" s="9">
        <f>SUM(D7,D11,D12,D13,D14,D15)</f>
        <v>6567</v>
      </c>
      <c r="E6" s="9">
        <f>SUM(E7,E11,E12,E13,E14,E15)</f>
        <v>5555</v>
      </c>
      <c r="F6" s="10">
        <f aca="true" t="shared" si="0" ref="F6:F15">E6-D6</f>
        <v>-1012</v>
      </c>
      <c r="G6" s="11">
        <f aca="true" t="shared" si="1" ref="G6:G15">F6/D6*100</f>
        <v>-15.41038525963149</v>
      </c>
      <c r="H6" s="9">
        <f>SUM(H7,H11,H12,H13,H14,H15)</f>
        <v>21201</v>
      </c>
      <c r="I6" s="9">
        <f>SUM(I7,I11,I12,I13,I14,I15)</f>
        <v>17452</v>
      </c>
      <c r="J6" s="10">
        <f aca="true" t="shared" si="2" ref="J6:J15">I6-H6</f>
        <v>-3749</v>
      </c>
      <c r="K6" s="11">
        <f aca="true" t="shared" si="3" ref="K6:K15">J6/H6*100</f>
        <v>-17.68312815433234</v>
      </c>
      <c r="L6" s="9">
        <f>SUM(L7,L11,L12,L13,L14,L15)</f>
        <v>17032</v>
      </c>
      <c r="M6" s="9">
        <f>SUM(M7,M11,M12,M13,M14,M15)</f>
        <v>13625</v>
      </c>
      <c r="N6" s="10">
        <f aca="true" t="shared" si="4" ref="N6:N15">M6-L6</f>
        <v>-3407</v>
      </c>
      <c r="O6" s="11">
        <f aca="true" t="shared" si="5" ref="O6:O15">N6/L6*100</f>
        <v>-20.003522780648193</v>
      </c>
      <c r="P6" s="9">
        <f>SUM(P7,P11,P12,P13,P14,P15)</f>
        <v>44800</v>
      </c>
      <c r="Q6" s="9">
        <f>SUM(Q7,Q11,Q12,Q13,Q14,Q15)</f>
        <v>36632</v>
      </c>
      <c r="R6" s="10">
        <f aca="true" t="shared" si="6" ref="R6:R15">Q6-P6</f>
        <v>-8168</v>
      </c>
      <c r="S6" s="11">
        <f aca="true" t="shared" si="7" ref="S6:S15">R6/P6*100</f>
        <v>-18.232142857142858</v>
      </c>
      <c r="T6" s="9">
        <f>SUM(T7,T11,T12,T13,T14,T15)</f>
        <v>1357391</v>
      </c>
      <c r="U6" s="9">
        <f>SUM(U7,U11,U12,U13,U14,U15)</f>
        <v>1268106</v>
      </c>
      <c r="V6" s="10">
        <f aca="true" t="shared" si="8" ref="V6:V15">U6-T6</f>
        <v>-89285</v>
      </c>
      <c r="W6" s="11">
        <f aca="true" t="shared" si="9" ref="W6:W15">V6/T6*100</f>
        <v>-6.577692057778488</v>
      </c>
    </row>
    <row r="7" spans="1:23" ht="21" customHeight="1">
      <c r="A7" s="13"/>
      <c r="B7" s="17" t="s">
        <v>8</v>
      </c>
      <c r="C7" s="19"/>
      <c r="D7" s="9">
        <f>SUM(D8,D9,D10)</f>
        <v>4908</v>
      </c>
      <c r="E7" s="9">
        <f>SUM(E8,E9,E10)</f>
        <v>4231</v>
      </c>
      <c r="F7" s="10">
        <f t="shared" si="0"/>
        <v>-677</v>
      </c>
      <c r="G7" s="11">
        <f t="shared" si="1"/>
        <v>-13.793806030969847</v>
      </c>
      <c r="H7" s="9">
        <f>SUM(H8,H9,H10)</f>
        <v>15966</v>
      </c>
      <c r="I7" s="9">
        <f>SUM(I8,I9,I10)</f>
        <v>13340</v>
      </c>
      <c r="J7" s="10">
        <f t="shared" si="2"/>
        <v>-2626</v>
      </c>
      <c r="K7" s="11">
        <f t="shared" si="3"/>
        <v>-16.44745083302017</v>
      </c>
      <c r="L7" s="9">
        <f>SUM(L8,L9,L10)</f>
        <v>12801</v>
      </c>
      <c r="M7" s="9">
        <f>SUM(M8,M9,M10)</f>
        <v>10311</v>
      </c>
      <c r="N7" s="10">
        <f t="shared" si="4"/>
        <v>-2490</v>
      </c>
      <c r="O7" s="11">
        <f t="shared" si="5"/>
        <v>-19.451605343332552</v>
      </c>
      <c r="P7" s="9">
        <f>SUM(P8,P9,P10)</f>
        <v>33675</v>
      </c>
      <c r="Q7" s="9">
        <f>SUM(Q8,Q9,Q10)</f>
        <v>27882</v>
      </c>
      <c r="R7" s="10">
        <f t="shared" si="6"/>
        <v>-5793</v>
      </c>
      <c r="S7" s="11">
        <f t="shared" si="7"/>
        <v>-17.202672605790646</v>
      </c>
      <c r="T7" s="9">
        <f>SUM(T8,T9,T10)</f>
        <v>1038686</v>
      </c>
      <c r="U7" s="9">
        <f>SUM(U8,U9,U10)</f>
        <v>970652</v>
      </c>
      <c r="V7" s="10">
        <f t="shared" si="8"/>
        <v>-68034</v>
      </c>
      <c r="W7" s="11">
        <f t="shared" si="9"/>
        <v>-6.550006450457597</v>
      </c>
    </row>
    <row r="8" spans="1:23" ht="21" customHeight="1">
      <c r="A8" s="13"/>
      <c r="B8" s="13"/>
      <c r="C8" s="12" t="s">
        <v>9</v>
      </c>
      <c r="D8" s="9">
        <v>670</v>
      </c>
      <c r="E8" s="9">
        <v>539</v>
      </c>
      <c r="F8" s="10">
        <f t="shared" si="0"/>
        <v>-131</v>
      </c>
      <c r="G8" s="11">
        <f t="shared" si="1"/>
        <v>-19.55223880597015</v>
      </c>
      <c r="H8" s="9">
        <v>2427</v>
      </c>
      <c r="I8" s="9">
        <v>2126</v>
      </c>
      <c r="J8" s="10">
        <f t="shared" si="2"/>
        <v>-301</v>
      </c>
      <c r="K8" s="11">
        <f t="shared" si="3"/>
        <v>-12.402142562834776</v>
      </c>
      <c r="L8" s="9">
        <v>1776</v>
      </c>
      <c r="M8" s="9">
        <v>2397</v>
      </c>
      <c r="N8" s="10">
        <f t="shared" si="4"/>
        <v>621</v>
      </c>
      <c r="O8" s="11">
        <f t="shared" si="5"/>
        <v>34.96621621621622</v>
      </c>
      <c r="P8" s="9">
        <f aca="true" t="shared" si="10" ref="P8:Q15">SUM(D8,H8,L8)</f>
        <v>4873</v>
      </c>
      <c r="Q8" s="9">
        <f t="shared" si="10"/>
        <v>5062</v>
      </c>
      <c r="R8" s="10">
        <f t="shared" si="6"/>
        <v>189</v>
      </c>
      <c r="S8" s="11">
        <f t="shared" si="7"/>
        <v>3.8785142622614406</v>
      </c>
      <c r="T8" s="9">
        <v>114928</v>
      </c>
      <c r="U8" s="9">
        <v>107192</v>
      </c>
      <c r="V8" s="10">
        <f t="shared" si="8"/>
        <v>-7736</v>
      </c>
      <c r="W8" s="11">
        <f t="shared" si="9"/>
        <v>-6.731170819991647</v>
      </c>
    </row>
    <row r="9" spans="1:23" ht="21" customHeight="1">
      <c r="A9" s="13"/>
      <c r="B9" s="13"/>
      <c r="C9" s="12" t="s">
        <v>10</v>
      </c>
      <c r="D9" s="9">
        <v>2650</v>
      </c>
      <c r="E9" s="9">
        <v>2229</v>
      </c>
      <c r="F9" s="10">
        <f t="shared" si="0"/>
        <v>-421</v>
      </c>
      <c r="G9" s="11">
        <f t="shared" si="1"/>
        <v>-15.88679245283019</v>
      </c>
      <c r="H9" s="9">
        <v>7817</v>
      </c>
      <c r="I9" s="9">
        <v>6319</v>
      </c>
      <c r="J9" s="10">
        <f t="shared" si="2"/>
        <v>-1498</v>
      </c>
      <c r="K9" s="11">
        <f t="shared" si="3"/>
        <v>-19.163361903543557</v>
      </c>
      <c r="L9" s="9">
        <v>7017</v>
      </c>
      <c r="M9" s="9">
        <v>5116</v>
      </c>
      <c r="N9" s="10">
        <f t="shared" si="4"/>
        <v>-1901</v>
      </c>
      <c r="O9" s="11">
        <f t="shared" si="5"/>
        <v>-27.091349579592418</v>
      </c>
      <c r="P9" s="9">
        <f t="shared" si="10"/>
        <v>17484</v>
      </c>
      <c r="Q9" s="9">
        <f t="shared" si="10"/>
        <v>13664</v>
      </c>
      <c r="R9" s="10">
        <f t="shared" si="6"/>
        <v>-3820</v>
      </c>
      <c r="S9" s="11">
        <f t="shared" si="7"/>
        <v>-21.848547243193778</v>
      </c>
      <c r="T9" s="9">
        <v>518441</v>
      </c>
      <c r="U9" s="9">
        <v>487559</v>
      </c>
      <c r="V9" s="10">
        <f t="shared" si="8"/>
        <v>-30882</v>
      </c>
      <c r="W9" s="11">
        <f t="shared" si="9"/>
        <v>-5.956704813083842</v>
      </c>
    </row>
    <row r="10" spans="1:23" ht="21" customHeight="1">
      <c r="A10" s="13"/>
      <c r="B10" s="13"/>
      <c r="C10" s="12" t="s">
        <v>11</v>
      </c>
      <c r="D10" s="9">
        <v>1588</v>
      </c>
      <c r="E10" s="9">
        <v>1463</v>
      </c>
      <c r="F10" s="10">
        <f t="shared" si="0"/>
        <v>-125</v>
      </c>
      <c r="G10" s="11">
        <f t="shared" si="1"/>
        <v>-7.87153652392947</v>
      </c>
      <c r="H10" s="9">
        <v>5722</v>
      </c>
      <c r="I10" s="9">
        <v>4895</v>
      </c>
      <c r="J10" s="10">
        <f t="shared" si="2"/>
        <v>-827</v>
      </c>
      <c r="K10" s="11">
        <f t="shared" si="3"/>
        <v>-14.452988465571478</v>
      </c>
      <c r="L10" s="9">
        <v>4008</v>
      </c>
      <c r="M10" s="9">
        <v>2798</v>
      </c>
      <c r="N10" s="10">
        <f t="shared" si="4"/>
        <v>-1210</v>
      </c>
      <c r="O10" s="11">
        <f t="shared" si="5"/>
        <v>-30.18962075848303</v>
      </c>
      <c r="P10" s="9">
        <f t="shared" si="10"/>
        <v>11318</v>
      </c>
      <c r="Q10" s="9">
        <f t="shared" si="10"/>
        <v>9156</v>
      </c>
      <c r="R10" s="10">
        <f t="shared" si="6"/>
        <v>-2162</v>
      </c>
      <c r="S10" s="11">
        <f t="shared" si="7"/>
        <v>-19.102314896624843</v>
      </c>
      <c r="T10" s="9">
        <v>405317</v>
      </c>
      <c r="U10" s="9">
        <v>375901</v>
      </c>
      <c r="V10" s="10">
        <f t="shared" si="8"/>
        <v>-29416</v>
      </c>
      <c r="W10" s="11">
        <f t="shared" si="9"/>
        <v>-7.257529291887583</v>
      </c>
    </row>
    <row r="11" spans="1:23" ht="21" customHeight="1">
      <c r="A11" s="13"/>
      <c r="B11" s="17" t="s">
        <v>12</v>
      </c>
      <c r="C11" s="19"/>
      <c r="D11" s="9">
        <v>41</v>
      </c>
      <c r="E11" s="9">
        <v>34</v>
      </c>
      <c r="F11" s="10">
        <f t="shared" si="0"/>
        <v>-7</v>
      </c>
      <c r="G11" s="11">
        <f t="shared" si="1"/>
        <v>-17.073170731707318</v>
      </c>
      <c r="H11" s="9">
        <v>108</v>
      </c>
      <c r="I11" s="9">
        <v>69</v>
      </c>
      <c r="J11" s="10">
        <f t="shared" si="2"/>
        <v>-39</v>
      </c>
      <c r="K11" s="11">
        <f t="shared" si="3"/>
        <v>-36.11111111111111</v>
      </c>
      <c r="L11" s="9">
        <v>66</v>
      </c>
      <c r="M11" s="9">
        <v>48</v>
      </c>
      <c r="N11" s="10">
        <f t="shared" si="4"/>
        <v>-18</v>
      </c>
      <c r="O11" s="11">
        <f t="shared" si="5"/>
        <v>-27.27272727272727</v>
      </c>
      <c r="P11" s="9">
        <f t="shared" si="10"/>
        <v>215</v>
      </c>
      <c r="Q11" s="9">
        <f t="shared" si="10"/>
        <v>151</v>
      </c>
      <c r="R11" s="10">
        <f t="shared" si="6"/>
        <v>-64</v>
      </c>
      <c r="S11" s="11">
        <f t="shared" si="7"/>
        <v>-29.767441860465116</v>
      </c>
      <c r="T11" s="9">
        <v>6372</v>
      </c>
      <c r="U11" s="9">
        <v>5897</v>
      </c>
      <c r="V11" s="10">
        <f t="shared" si="8"/>
        <v>-475</v>
      </c>
      <c r="W11" s="11">
        <f t="shared" si="9"/>
        <v>-7.454488386691777</v>
      </c>
    </row>
    <row r="12" spans="1:23" ht="21" customHeight="1">
      <c r="A12" s="13"/>
      <c r="B12" s="17" t="s">
        <v>13</v>
      </c>
      <c r="C12" s="19"/>
      <c r="D12" s="9">
        <v>252</v>
      </c>
      <c r="E12" s="9">
        <v>240</v>
      </c>
      <c r="F12" s="10">
        <f t="shared" si="0"/>
        <v>-12</v>
      </c>
      <c r="G12" s="11">
        <f t="shared" si="1"/>
        <v>-4.761904761904762</v>
      </c>
      <c r="H12" s="9">
        <v>781</v>
      </c>
      <c r="I12" s="9">
        <v>747</v>
      </c>
      <c r="J12" s="10">
        <f t="shared" si="2"/>
        <v>-34</v>
      </c>
      <c r="K12" s="11">
        <f t="shared" si="3"/>
        <v>-4.353393085787452</v>
      </c>
      <c r="L12" s="9">
        <v>693</v>
      </c>
      <c r="M12" s="9">
        <v>555</v>
      </c>
      <c r="N12" s="10">
        <f t="shared" si="4"/>
        <v>-138</v>
      </c>
      <c r="O12" s="11">
        <f t="shared" si="5"/>
        <v>-19.913419913419915</v>
      </c>
      <c r="P12" s="9">
        <f t="shared" si="10"/>
        <v>1726</v>
      </c>
      <c r="Q12" s="9">
        <f t="shared" si="10"/>
        <v>1542</v>
      </c>
      <c r="R12" s="10">
        <f t="shared" si="6"/>
        <v>-184</v>
      </c>
      <c r="S12" s="11">
        <f t="shared" si="7"/>
        <v>-10.660486674391658</v>
      </c>
      <c r="T12" s="9">
        <v>54682</v>
      </c>
      <c r="U12" s="9">
        <v>53180</v>
      </c>
      <c r="V12" s="10">
        <f t="shared" si="8"/>
        <v>-1502</v>
      </c>
      <c r="W12" s="11">
        <f t="shared" si="9"/>
        <v>-2.746790534362313</v>
      </c>
    </row>
    <row r="13" spans="1:23" ht="21" customHeight="1">
      <c r="A13" s="13"/>
      <c r="B13" s="17" t="s">
        <v>14</v>
      </c>
      <c r="C13" s="19"/>
      <c r="D13" s="9">
        <v>280</v>
      </c>
      <c r="E13" s="9">
        <v>151</v>
      </c>
      <c r="F13" s="10">
        <f t="shared" si="0"/>
        <v>-129</v>
      </c>
      <c r="G13" s="11">
        <f t="shared" si="1"/>
        <v>-46.07142857142857</v>
      </c>
      <c r="H13" s="9">
        <v>938</v>
      </c>
      <c r="I13" s="9">
        <v>472</v>
      </c>
      <c r="J13" s="10">
        <f t="shared" si="2"/>
        <v>-466</v>
      </c>
      <c r="K13" s="11">
        <f t="shared" si="3"/>
        <v>-49.68017057569296</v>
      </c>
      <c r="L13" s="9">
        <v>434</v>
      </c>
      <c r="M13" s="9">
        <v>331</v>
      </c>
      <c r="N13" s="10">
        <f t="shared" si="4"/>
        <v>-103</v>
      </c>
      <c r="O13" s="11">
        <f t="shared" si="5"/>
        <v>-23.732718894009217</v>
      </c>
      <c r="P13" s="9">
        <f t="shared" si="10"/>
        <v>1652</v>
      </c>
      <c r="Q13" s="9">
        <f t="shared" si="10"/>
        <v>954</v>
      </c>
      <c r="R13" s="10">
        <f t="shared" si="6"/>
        <v>-698</v>
      </c>
      <c r="S13" s="11">
        <f t="shared" si="7"/>
        <v>-42.251815980629544</v>
      </c>
      <c r="T13" s="9">
        <v>37077</v>
      </c>
      <c r="U13" s="9">
        <v>34458</v>
      </c>
      <c r="V13" s="10">
        <f t="shared" si="8"/>
        <v>-2619</v>
      </c>
      <c r="W13" s="11">
        <f t="shared" si="9"/>
        <v>-7.063678291123877</v>
      </c>
    </row>
    <row r="14" spans="1:23" ht="21" customHeight="1">
      <c r="A14" s="13"/>
      <c r="B14" s="17" t="s">
        <v>15</v>
      </c>
      <c r="C14" s="19"/>
      <c r="D14" s="9">
        <v>55</v>
      </c>
      <c r="E14" s="9">
        <v>64</v>
      </c>
      <c r="F14" s="10">
        <f t="shared" si="0"/>
        <v>9</v>
      </c>
      <c r="G14" s="11">
        <f t="shared" si="1"/>
        <v>16.363636363636363</v>
      </c>
      <c r="H14" s="9">
        <v>176</v>
      </c>
      <c r="I14" s="9">
        <v>167</v>
      </c>
      <c r="J14" s="10">
        <f t="shared" si="2"/>
        <v>-9</v>
      </c>
      <c r="K14" s="11">
        <f t="shared" si="3"/>
        <v>-5.113636363636364</v>
      </c>
      <c r="L14" s="9">
        <v>139</v>
      </c>
      <c r="M14" s="9">
        <v>97</v>
      </c>
      <c r="N14" s="10">
        <f t="shared" si="4"/>
        <v>-42</v>
      </c>
      <c r="O14" s="11">
        <f t="shared" si="5"/>
        <v>-30.215827338129497</v>
      </c>
      <c r="P14" s="9">
        <f t="shared" si="10"/>
        <v>370</v>
      </c>
      <c r="Q14" s="9">
        <f t="shared" si="10"/>
        <v>328</v>
      </c>
      <c r="R14" s="10">
        <f t="shared" si="6"/>
        <v>-42</v>
      </c>
      <c r="S14" s="11">
        <f t="shared" si="7"/>
        <v>-11.351351351351353</v>
      </c>
      <c r="T14" s="9">
        <v>9654</v>
      </c>
      <c r="U14" s="9">
        <v>9644</v>
      </c>
      <c r="V14" s="10">
        <f t="shared" si="8"/>
        <v>-10</v>
      </c>
      <c r="W14" s="11">
        <f t="shared" si="9"/>
        <v>-0.10358400662937642</v>
      </c>
    </row>
    <row r="15" spans="1:23" ht="21" customHeight="1">
      <c r="A15" s="14"/>
      <c r="B15" s="29" t="s">
        <v>16</v>
      </c>
      <c r="C15" s="30"/>
      <c r="D15" s="9">
        <v>1031</v>
      </c>
      <c r="E15" s="9">
        <v>835</v>
      </c>
      <c r="F15" s="10">
        <f t="shared" si="0"/>
        <v>-196</v>
      </c>
      <c r="G15" s="11">
        <f t="shared" si="1"/>
        <v>-19.01066925315228</v>
      </c>
      <c r="H15" s="9">
        <v>3232</v>
      </c>
      <c r="I15" s="9">
        <v>2657</v>
      </c>
      <c r="J15" s="10">
        <f t="shared" si="2"/>
        <v>-575</v>
      </c>
      <c r="K15" s="11">
        <f t="shared" si="3"/>
        <v>-17.790841584158414</v>
      </c>
      <c r="L15" s="9">
        <v>2899</v>
      </c>
      <c r="M15" s="9">
        <v>2283</v>
      </c>
      <c r="N15" s="10">
        <f t="shared" si="4"/>
        <v>-616</v>
      </c>
      <c r="O15" s="11">
        <f t="shared" si="5"/>
        <v>-21.248706450500173</v>
      </c>
      <c r="P15" s="9">
        <f t="shared" si="10"/>
        <v>7162</v>
      </c>
      <c r="Q15" s="9">
        <f t="shared" si="10"/>
        <v>5775</v>
      </c>
      <c r="R15" s="10">
        <f t="shared" si="6"/>
        <v>-1387</v>
      </c>
      <c r="S15" s="11">
        <f t="shared" si="7"/>
        <v>-19.36609885506842</v>
      </c>
      <c r="T15" s="9">
        <v>210920</v>
      </c>
      <c r="U15" s="9">
        <v>194275</v>
      </c>
      <c r="V15" s="10">
        <f t="shared" si="8"/>
        <v>-16645</v>
      </c>
      <c r="W15" s="11">
        <f t="shared" si="9"/>
        <v>-7.891617674947847</v>
      </c>
    </row>
    <row r="26" ht="10.5" customHeight="1"/>
  </sheetData>
  <sheetProtection/>
  <mergeCells count="28">
    <mergeCell ref="T4:T5"/>
    <mergeCell ref="U4:U5"/>
    <mergeCell ref="R4:S4"/>
    <mergeCell ref="V4:W4"/>
    <mergeCell ref="L4:L5"/>
    <mergeCell ref="T3:W3"/>
    <mergeCell ref="L3:O3"/>
    <mergeCell ref="P3:S3"/>
    <mergeCell ref="M4:M5"/>
    <mergeCell ref="N4:O4"/>
    <mergeCell ref="B15:C15"/>
    <mergeCell ref="B14:C14"/>
    <mergeCell ref="B13:C13"/>
    <mergeCell ref="B12:C12"/>
    <mergeCell ref="B11:C11"/>
    <mergeCell ref="D3:G3"/>
    <mergeCell ref="F4:G4"/>
    <mergeCell ref="E4:E5"/>
    <mergeCell ref="D4:D5"/>
    <mergeCell ref="P4:P5"/>
    <mergeCell ref="Q4:Q5"/>
    <mergeCell ref="A6:C6"/>
    <mergeCell ref="A3:C5"/>
    <mergeCell ref="J4:K4"/>
    <mergeCell ref="B7:C7"/>
    <mergeCell ref="H3:K3"/>
    <mergeCell ref="H4:H5"/>
    <mergeCell ref="I4:I5"/>
  </mergeCells>
  <conditionalFormatting sqref="S16:S65536 O16:O65536 K16:K65536 F4:F65536 J4:J65536 N4:N65536 R4:R65536 V4:V6 V5:W65536 G5:G65536 J5:K15 N5:O15 R5:S15 V1:W2 R1:S2 N1:O2 J1:K2 F1:G2">
    <cfRule type="cellIs" priority="1" dxfId="1" operator="lessThan">
      <formula>0</formula>
    </cfRule>
  </conditionalFormatting>
  <printOptions/>
  <pageMargins left="0.7086614173228347" right="0.7086614173228347" top="0.15748031496062992" bottom="0.15748031496062992" header="0.31496062992125984" footer="0.31496062992125984"/>
  <pageSetup errors="blank" fitToHeight="0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2022-07-28T04:04:14Z</dcterms:created>
  <dcterms:modified xsi:type="dcterms:W3CDTF">2022-07-28T04:04:14Z</dcterms:modified>
  <cp:category/>
  <cp:version/>
  <cp:contentType/>
  <cp:contentStatus/>
</cp:coreProperties>
</file>