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'01'!$B$2:$O$63,'01'!$Q$2:$AD$63</definedName>
    <definedName name="_xlnm.Print_Area" localSheetId="1">'02'!$B$2:$O$63,'02'!$Q$2:$AC$63</definedName>
  </definedNames>
  <calcPr fullCalcOnLoad="1"/>
</workbook>
</file>

<file path=xl/sharedStrings.xml><?xml version="1.0" encoding="utf-8"?>
<sst xmlns="http://schemas.openxmlformats.org/spreadsheetml/2006/main" count="352" uniqueCount="125">
  <si>
    <t xml:space="preserve">     総                            数</t>
  </si>
  <si>
    <t xml:space="preserve">        成          人          事          件</t>
  </si>
  <si>
    <t xml:space="preserve">     少        年        事        件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</si>
  <si>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</si>
  <si>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</si>
  <si>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</si>
  <si>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</si>
  <si>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</si>
  <si>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</si>
  <si>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</si>
  <si>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</si>
  <si>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</si>
  <si>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</si>
  <si>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</si>
  <si>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</si>
  <si>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</si>
  <si>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</si>
  <si>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</si>
  <si>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</si>
  <si>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</si>
  <si>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</si>
  <si>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</si>
  <si>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注　解決事件を除く</t>
  </si>
  <si>
    <t>あっせん利得処罰法</t>
  </si>
  <si>
    <t>賭博開張等</t>
  </si>
  <si>
    <t>占有離脱物横領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</si>
  <si>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</si>
  <si>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</si>
  <si>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</si>
  <si>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</si>
  <si>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</si>
  <si>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</si>
  <si>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</si>
  <si>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</si>
  <si>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</si>
  <si>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</si>
  <si>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</si>
  <si>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</si>
  <si>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</si>
  <si>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</si>
  <si>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</si>
  <si>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</si>
  <si>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</si>
  <si>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</si>
  <si>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</si>
  <si>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</si>
  <si>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印章偽造</t>
  </si>
  <si>
    <t>汚職</t>
  </si>
  <si>
    <t>うち)</t>
  </si>
  <si>
    <t>賭博</t>
  </si>
  <si>
    <t>背任</t>
  </si>
  <si>
    <t>風俗犯</t>
  </si>
  <si>
    <t>賭博</t>
  </si>
  <si>
    <t>うち)</t>
  </si>
  <si>
    <t>普通賭博</t>
  </si>
  <si>
    <t>その他の刑法犯</t>
  </si>
  <si>
    <t>常習賭博</t>
  </si>
  <si>
    <t>うち)</t>
  </si>
  <si>
    <t>占有離脱物横領</t>
  </si>
  <si>
    <t>うち)</t>
  </si>
  <si>
    <t>わいせつ</t>
  </si>
  <si>
    <t>うち)</t>
  </si>
  <si>
    <t>公務執行妨害</t>
  </si>
  <si>
    <t>逮捕監禁</t>
  </si>
  <si>
    <t>計</t>
  </si>
  <si>
    <t>単独犯</t>
  </si>
  <si>
    <t>２人組</t>
  </si>
  <si>
    <t>３人組</t>
  </si>
  <si>
    <t>４人組</t>
  </si>
  <si>
    <t>５人組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</si>
  <si>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</si>
  <si>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</si>
  <si>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</si>
  <si>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普通賭博</t>
  </si>
  <si>
    <t>常習賭博</t>
  </si>
  <si>
    <t>成人・少年共犯事件</t>
  </si>
  <si>
    <t>６～９
人組</t>
  </si>
  <si>
    <t>１０人
以上の組</t>
  </si>
  <si>
    <t xml:space="preserve">              　　共犯形態
 罪  種</t>
  </si>
  <si>
    <t>共犯形態
　　　　　　　　　罪  種</t>
  </si>
  <si>
    <t>殺人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</si>
  <si>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</si>
  <si>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</si>
  <si>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</si>
  <si>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</si>
  <si>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</si>
  <si>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</si>
  <si>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</si>
  <si>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賭博</t>
  </si>
  <si>
    <t>普通賭博</t>
  </si>
  <si>
    <t>常習賭博</t>
  </si>
  <si>
    <t>うち)</t>
  </si>
  <si>
    <t>占有離脱物横領</t>
  </si>
  <si>
    <t>公務執行妨害</t>
  </si>
  <si>
    <t>共犯形態別  検挙件数</t>
  </si>
  <si>
    <t>共犯形態別  検挙件数（つづき）</t>
  </si>
  <si>
    <t>20　罪種別　成人・少年事件別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</si>
  <si>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</si>
  <si>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</si>
  <si>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</si>
  <si>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</si>
  <si>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</si>
  <si>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</si>
  <si>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</si>
  <si>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</si>
  <si>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</si>
  <si>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</si>
  <si>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</si>
  <si>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</si>
  <si>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</si>
  <si>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</si>
  <si>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</si>
  <si>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</si>
  <si>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</si>
  <si>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</si>
  <si>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</si>
  <si>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</si>
  <si>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</si>
  <si>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</si>
  <si>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略取誘拐・人身売買</t>
  </si>
  <si>
    <t>支払用カード偽造</t>
  </si>
  <si>
    <r>
      <t>検挙2</t>
    </r>
    <r>
      <rPr>
        <sz val="10"/>
        <rFont val="ＭＳ 明朝"/>
        <family val="1"/>
      </rPr>
      <t>16</t>
    </r>
  </si>
  <si>
    <r>
      <t>検挙2</t>
    </r>
    <r>
      <rPr>
        <sz val="10"/>
        <rFont val="ＭＳ 明朝"/>
        <family val="1"/>
      </rPr>
      <t>17</t>
    </r>
  </si>
  <si>
    <r>
      <t>検挙2</t>
    </r>
    <r>
      <rPr>
        <sz val="10"/>
        <rFont val="ＭＳ 明朝"/>
        <family val="1"/>
      </rPr>
      <t>18</t>
    </r>
  </si>
  <si>
    <r>
      <t>検挙2</t>
    </r>
    <r>
      <rPr>
        <sz val="10"/>
        <rFont val="ＭＳ 明朝"/>
        <family val="1"/>
      </rPr>
      <t>19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</si>
</sst>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1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/>
    </xf>
    <xf numFmtId="176" fontId="0" fillId="0" borderId="19" xfId="1448" applyNumberFormat="1" applyFont="1" applyFill="1" applyBorder="1" applyAlignment="1">
      <alignment horizontal="right" vertical="center" wrapText="1"/>
    </xf>
    <xf numFmtId="176" fontId="0" fillId="0" borderId="19" xfId="1459" applyNumberFormat="1" applyFont="1" applyFill="1" applyBorder="1" applyAlignment="1">
      <alignment horizontal="right" vertical="center" wrapText="1"/>
    </xf>
    <xf numFmtId="176" fontId="0" fillId="0" borderId="19" xfId="1465" applyNumberFormat="1" applyFont="1" applyFill="1" applyBorder="1" applyAlignment="1">
      <alignment horizontal="right" vertical="center" wrapText="1"/>
    </xf>
    <xf numFmtId="176" fontId="0" fillId="0" borderId="19" xfId="1466" applyNumberFormat="1" applyFont="1" applyFill="1" applyBorder="1" applyAlignment="1">
      <alignment horizontal="right" vertical="center" wrapText="1"/>
    </xf>
    <xf numFmtId="176" fontId="0" fillId="0" borderId="19" xfId="1467" applyNumberFormat="1" applyFont="1" applyFill="1" applyBorder="1" applyAlignment="1">
      <alignment horizontal="right" vertical="center" wrapText="1"/>
    </xf>
    <xf numFmtId="176" fontId="0" fillId="0" borderId="19" xfId="1468" applyNumberFormat="1" applyFont="1" applyFill="1" applyBorder="1" applyAlignment="1">
      <alignment horizontal="right" vertical="center" wrapText="1"/>
    </xf>
    <xf numFmtId="176" fontId="0" fillId="0" borderId="19" xfId="1427" applyNumberFormat="1" applyFont="1" applyFill="1" applyBorder="1" applyAlignment="1">
      <alignment horizontal="right" vertical="center" wrapText="1"/>
    </xf>
    <xf numFmtId="176" fontId="0" fillId="0" borderId="19" xfId="1469" applyNumberFormat="1" applyFont="1" applyFill="1" applyBorder="1" applyAlignment="1">
      <alignment horizontal="right" vertical="center" wrapText="1"/>
    </xf>
    <xf numFmtId="176" fontId="0" fillId="0" borderId="19" xfId="1428" applyNumberFormat="1" applyFont="1" applyFill="1" applyBorder="1" applyAlignment="1">
      <alignment horizontal="right" vertical="center" wrapText="1"/>
    </xf>
    <xf numFmtId="176" fontId="0" fillId="0" borderId="19" xfId="1429" applyNumberFormat="1" applyFont="1" applyFill="1" applyBorder="1" applyAlignment="1">
      <alignment horizontal="right" vertical="center" wrapText="1"/>
    </xf>
    <xf numFmtId="176" fontId="0" fillId="0" borderId="19" xfId="1430" applyNumberFormat="1" applyFont="1" applyFill="1" applyBorder="1" applyAlignment="1">
      <alignment horizontal="right" vertical="center" wrapText="1"/>
    </xf>
    <xf numFmtId="176" fontId="0" fillId="0" borderId="19" xfId="1431" applyNumberFormat="1" applyFont="1" applyFill="1" applyBorder="1" applyAlignment="1">
      <alignment horizontal="right" vertical="center" wrapText="1"/>
    </xf>
    <xf numFmtId="176" fontId="0" fillId="0" borderId="19" xfId="1432" applyNumberFormat="1" applyFont="1" applyFill="1" applyBorder="1" applyAlignment="1">
      <alignment horizontal="right" vertical="center" wrapText="1"/>
    </xf>
    <xf numFmtId="176" fontId="0" fillId="0" borderId="19" xfId="1433" applyNumberFormat="1" applyFont="1" applyFill="1" applyBorder="1" applyAlignment="1">
      <alignment horizontal="right" vertical="center" wrapText="1"/>
    </xf>
    <xf numFmtId="176" fontId="0" fillId="0" borderId="19" xfId="1434" applyNumberFormat="1" applyFont="1" applyFill="1" applyBorder="1" applyAlignment="1">
      <alignment horizontal="right" vertical="center" wrapText="1"/>
    </xf>
    <xf numFmtId="176" fontId="0" fillId="0" borderId="20" xfId="1434" applyNumberFormat="1" applyFont="1" applyFill="1" applyBorder="1" applyAlignment="1">
      <alignment horizontal="right" vertical="center" wrapText="1"/>
    </xf>
    <xf numFmtId="176" fontId="7" fillId="0" borderId="21" xfId="1450" applyNumberFormat="1" applyFont="1" applyFill="1" applyBorder="1" applyAlignment="1">
      <alignment horizontal="right" vertical="center" wrapText="1"/>
    </xf>
    <xf numFmtId="176" fontId="7" fillId="0" borderId="22" xfId="1450" applyNumberFormat="1" applyFont="1" applyFill="1" applyBorder="1" applyAlignment="1">
      <alignment horizontal="right" vertical="center" wrapText="1"/>
    </xf>
    <xf numFmtId="176" fontId="0" fillId="0" borderId="22" xfId="1450" applyNumberFormat="1" applyFont="1" applyFill="1" applyBorder="1" applyAlignment="1">
      <alignment horizontal="right" vertical="center" wrapText="1"/>
    </xf>
    <xf numFmtId="176" fontId="0" fillId="0" borderId="22" xfId="1451" applyNumberFormat="1" applyFont="1" applyFill="1" applyBorder="1" applyAlignment="1">
      <alignment horizontal="right" vertical="center" wrapText="1"/>
    </xf>
    <xf numFmtId="176" fontId="0" fillId="0" borderId="22" xfId="1452" applyNumberFormat="1" applyFont="1" applyFill="1" applyBorder="1" applyAlignment="1">
      <alignment horizontal="right" vertical="center" wrapText="1"/>
    </xf>
    <xf numFmtId="176" fontId="7" fillId="0" borderId="22" xfId="1453" applyNumberFormat="1" applyFont="1" applyFill="1" applyBorder="1" applyAlignment="1">
      <alignment horizontal="right" vertical="center" wrapText="1"/>
    </xf>
    <xf numFmtId="176" fontId="0" fillId="0" borderId="22" xfId="1454" applyNumberFormat="1" applyFont="1" applyFill="1" applyBorder="1" applyAlignment="1">
      <alignment horizontal="right" vertical="center" wrapText="1"/>
    </xf>
    <xf numFmtId="176" fontId="0" fillId="0" borderId="22" xfId="1455" applyNumberFormat="1" applyFont="1" applyFill="1" applyBorder="1" applyAlignment="1">
      <alignment horizontal="right" vertical="center" wrapText="1"/>
    </xf>
    <xf numFmtId="176" fontId="7" fillId="0" borderId="22" xfId="1456" applyNumberFormat="1" applyFont="1" applyFill="1" applyBorder="1" applyAlignment="1">
      <alignment horizontal="right" vertical="center" wrapText="1"/>
    </xf>
    <xf numFmtId="176" fontId="0" fillId="0" borderId="22" xfId="1456" applyNumberFormat="1" applyFont="1" applyFill="1" applyBorder="1" applyAlignment="1">
      <alignment horizontal="right" vertical="center" wrapText="1"/>
    </xf>
    <xf numFmtId="176" fontId="0" fillId="0" borderId="22" xfId="1458" applyNumberFormat="1" applyFont="1" applyFill="1" applyBorder="1" applyAlignment="1">
      <alignment horizontal="right" vertical="center" wrapText="1"/>
    </xf>
    <xf numFmtId="176" fontId="0" fillId="0" borderId="22" xfId="1457" applyNumberFormat="1" applyFont="1" applyFill="1" applyBorder="1" applyAlignment="1">
      <alignment horizontal="right" vertical="center" wrapText="1"/>
    </xf>
    <xf numFmtId="176" fontId="7" fillId="0" borderId="22" xfId="1460" applyNumberFormat="1" applyFont="1" applyFill="1" applyBorder="1" applyAlignment="1">
      <alignment horizontal="right" vertical="center" wrapText="1"/>
    </xf>
    <xf numFmtId="176" fontId="0" fillId="0" borderId="22" xfId="1460" applyNumberFormat="1" applyFont="1" applyFill="1" applyBorder="1" applyAlignment="1">
      <alignment horizontal="right" vertical="center" wrapText="1"/>
    </xf>
    <xf numFmtId="176" fontId="0" fillId="0" borderId="22" xfId="1461" applyNumberFormat="1" applyFont="1" applyFill="1" applyBorder="1" applyAlignment="1">
      <alignment horizontal="right" vertical="center" wrapText="1"/>
    </xf>
    <xf numFmtId="176" fontId="7" fillId="0" borderId="22" xfId="1462" applyNumberFormat="1" applyFont="1" applyFill="1" applyBorder="1" applyAlignment="1">
      <alignment horizontal="right" vertical="center" wrapText="1"/>
    </xf>
    <xf numFmtId="176" fontId="0" fillId="0" borderId="22" xfId="1462" applyNumberFormat="1" applyFont="1" applyFill="1" applyBorder="1" applyAlignment="1">
      <alignment horizontal="right" vertical="center" wrapText="1"/>
    </xf>
    <xf numFmtId="176" fontId="0" fillId="0" borderId="22" xfId="1463" applyNumberFormat="1" applyFont="1" applyFill="1" applyBorder="1" applyAlignment="1">
      <alignment horizontal="right" vertical="center" wrapText="1"/>
    </xf>
    <xf numFmtId="176" fontId="7" fillId="0" borderId="22" xfId="1464" applyNumberFormat="1" applyFont="1" applyFill="1" applyBorder="1" applyAlignment="1">
      <alignment horizontal="right" vertical="center" wrapText="1"/>
    </xf>
    <xf numFmtId="176" fontId="0" fillId="0" borderId="22" xfId="1464" applyNumberFormat="1" applyFont="1" applyFill="1" applyBorder="1" applyAlignment="1">
      <alignment horizontal="right" vertical="center" wrapText="1"/>
    </xf>
    <xf numFmtId="176" fontId="0" fillId="0" borderId="23" xfId="1464" applyNumberFormat="1" applyFont="1" applyFill="1" applyBorder="1" applyAlignment="1">
      <alignment horizontal="right" vertical="center" wrapText="1"/>
    </xf>
    <xf numFmtId="176" fontId="7" fillId="0" borderId="24" xfId="1435" applyNumberFormat="1" applyFont="1" applyFill="1" applyBorder="1" applyAlignment="1">
      <alignment horizontal="right" vertical="center" wrapText="1"/>
    </xf>
    <xf numFmtId="176" fontId="7" fillId="0" borderId="19" xfId="1435" applyNumberFormat="1" applyFont="1" applyFill="1" applyBorder="1" applyAlignment="1">
      <alignment horizontal="right" vertical="center" wrapText="1"/>
    </xf>
    <xf numFmtId="176" fontId="0" fillId="0" borderId="19" xfId="1435" applyNumberFormat="1" applyFont="1" applyFill="1" applyBorder="1" applyAlignment="1">
      <alignment horizontal="right" vertical="center" wrapText="1"/>
    </xf>
    <xf numFmtId="176" fontId="0" fillId="0" borderId="19" xfId="1436" applyNumberFormat="1" applyFont="1" applyFill="1" applyBorder="1" applyAlignment="1">
      <alignment horizontal="right" vertical="center" wrapText="1"/>
    </xf>
    <xf numFmtId="176" fontId="0" fillId="0" borderId="19" xfId="1438" applyNumberFormat="1" applyFont="1" applyFill="1" applyBorder="1" applyAlignment="1">
      <alignment horizontal="right" vertical="center" wrapText="1"/>
    </xf>
    <xf numFmtId="176" fontId="7" fillId="0" borderId="19" xfId="1439" applyNumberFormat="1" applyFont="1" applyFill="1" applyBorder="1" applyAlignment="1">
      <alignment horizontal="right" vertical="center" wrapText="1"/>
    </xf>
    <xf numFmtId="176" fontId="0" fillId="0" borderId="19" xfId="1439" applyNumberFormat="1" applyFont="1" applyFill="1" applyBorder="1" applyAlignment="1">
      <alignment horizontal="right" vertical="center" wrapText="1"/>
    </xf>
    <xf numFmtId="176" fontId="0" fillId="0" borderId="19" xfId="1440" applyNumberFormat="1" applyFont="1" applyFill="1" applyBorder="1" applyAlignment="1">
      <alignment horizontal="right" vertical="center" wrapText="1"/>
    </xf>
    <xf numFmtId="176" fontId="7" fillId="0" borderId="19" xfId="1441" applyNumberFormat="1" applyFont="1" applyFill="1" applyBorder="1" applyAlignment="1">
      <alignment horizontal="right" vertical="center" wrapText="1"/>
    </xf>
    <xf numFmtId="176" fontId="0" fillId="0" borderId="19" xfId="1441" applyNumberFormat="1" applyFont="1" applyFill="1" applyBorder="1" applyAlignment="1">
      <alignment horizontal="right" vertical="center" wrapText="1"/>
    </xf>
    <xf numFmtId="176" fontId="0" fillId="0" borderId="19" xfId="1442" applyNumberFormat="1" applyFont="1" applyFill="1" applyBorder="1" applyAlignment="1">
      <alignment horizontal="right" vertical="center" wrapText="1"/>
    </xf>
    <xf numFmtId="176" fontId="0" fillId="0" borderId="19" xfId="1443" applyNumberFormat="1" applyFont="1" applyFill="1" applyBorder="1" applyAlignment="1">
      <alignment horizontal="right" vertical="center" wrapText="1"/>
    </xf>
    <xf numFmtId="176" fontId="7" fillId="0" borderId="19" xfId="1444" applyNumberFormat="1" applyFont="1" applyFill="1" applyBorder="1" applyAlignment="1">
      <alignment horizontal="right" vertical="center" wrapText="1"/>
    </xf>
    <xf numFmtId="176" fontId="0" fillId="0" borderId="19" xfId="1444" applyNumberFormat="1" applyFont="1" applyFill="1" applyBorder="1" applyAlignment="1">
      <alignment horizontal="right" vertical="center" wrapText="1"/>
    </xf>
    <xf numFmtId="176" fontId="0" fillId="0" borderId="19" xfId="1445" applyNumberFormat="1" applyFont="1" applyFill="1" applyBorder="1" applyAlignment="1">
      <alignment horizontal="right" vertical="center" wrapText="1"/>
    </xf>
    <xf numFmtId="176" fontId="7" fillId="0" borderId="19" xfId="1446" applyNumberFormat="1" applyFont="1" applyFill="1" applyBorder="1" applyAlignment="1">
      <alignment horizontal="right" vertical="center" wrapText="1"/>
    </xf>
    <xf numFmtId="176" fontId="0" fillId="0" borderId="19" xfId="1446" applyNumberFormat="1" applyFont="1" applyFill="1" applyBorder="1" applyAlignment="1">
      <alignment horizontal="right" vertical="center" wrapText="1"/>
    </xf>
    <xf numFmtId="176" fontId="0" fillId="0" borderId="19" xfId="1447" applyNumberFormat="1" applyFont="1" applyFill="1" applyBorder="1" applyAlignment="1">
      <alignment horizontal="right" vertical="center" wrapText="1"/>
    </xf>
    <xf numFmtId="176" fontId="7" fillId="0" borderId="19" xfId="1449" applyNumberFormat="1" applyFont="1" applyFill="1" applyBorder="1" applyAlignment="1">
      <alignment horizontal="right" vertical="center" wrapText="1"/>
    </xf>
    <xf numFmtId="176" fontId="0" fillId="0" borderId="19" xfId="1449" applyNumberFormat="1" applyFont="1" applyFill="1" applyBorder="1" applyAlignment="1">
      <alignment horizontal="right" vertical="center" wrapText="1"/>
    </xf>
    <xf numFmtId="176" fontId="0" fillId="0" borderId="20" xfId="1449" applyNumberFormat="1" applyFont="1" applyFill="1" applyBorder="1" applyAlignment="1">
      <alignment horizontal="right" vertical="center" wrapText="1"/>
    </xf>
    <xf numFmtId="176" fontId="7" fillId="0" borderId="14" xfId="1435" applyNumberFormat="1" applyFont="1" applyFill="1" applyBorder="1" applyAlignment="1">
      <alignment horizontal="right" vertical="center" wrapText="1"/>
    </xf>
    <xf numFmtId="176" fontId="7" fillId="0" borderId="10" xfId="1435" applyNumberFormat="1" applyFont="1" applyFill="1" applyBorder="1" applyAlignment="1">
      <alignment horizontal="right" vertical="center" wrapText="1"/>
    </xf>
    <xf numFmtId="176" fontId="0" fillId="0" borderId="10" xfId="1435" applyNumberFormat="1" applyFont="1" applyFill="1" applyBorder="1" applyAlignment="1">
      <alignment horizontal="right" vertical="center" wrapText="1"/>
    </xf>
    <xf numFmtId="176" fontId="0" fillId="0" borderId="10" xfId="1436" applyNumberFormat="1" applyFont="1" applyFill="1" applyBorder="1" applyAlignment="1">
      <alignment horizontal="right" vertical="center" wrapText="1"/>
    </xf>
    <xf numFmtId="176" fontId="0" fillId="0" borderId="10" xfId="1438" applyNumberFormat="1" applyFont="1" applyFill="1" applyBorder="1" applyAlignment="1">
      <alignment horizontal="right" vertical="center" wrapText="1"/>
    </xf>
    <xf numFmtId="176" fontId="7" fillId="0" borderId="10" xfId="1439" applyNumberFormat="1" applyFont="1" applyFill="1" applyBorder="1" applyAlignment="1">
      <alignment horizontal="right" vertical="center" wrapText="1"/>
    </xf>
    <xf numFmtId="176" fontId="0" fillId="0" borderId="10" xfId="1439" applyNumberFormat="1" applyFont="1" applyFill="1" applyBorder="1" applyAlignment="1">
      <alignment horizontal="right" vertical="center" wrapText="1"/>
    </xf>
    <xf numFmtId="176" fontId="0" fillId="0" borderId="10" xfId="1440" applyNumberFormat="1" applyFont="1" applyFill="1" applyBorder="1" applyAlignment="1">
      <alignment horizontal="right" vertical="center" wrapText="1"/>
    </xf>
    <xf numFmtId="176" fontId="7" fillId="0" borderId="10" xfId="1441" applyNumberFormat="1" applyFont="1" applyFill="1" applyBorder="1" applyAlignment="1">
      <alignment horizontal="right" vertical="center" wrapText="1"/>
    </xf>
    <xf numFmtId="176" fontId="0" fillId="0" borderId="10" xfId="1441" applyNumberFormat="1" applyFont="1" applyFill="1" applyBorder="1" applyAlignment="1">
      <alignment horizontal="right" vertical="center" wrapText="1"/>
    </xf>
    <xf numFmtId="176" fontId="0" fillId="0" borderId="10" xfId="1442" applyNumberFormat="1" applyFont="1" applyFill="1" applyBorder="1" applyAlignment="1">
      <alignment horizontal="right" vertical="center" wrapText="1"/>
    </xf>
    <xf numFmtId="176" fontId="0" fillId="0" borderId="10" xfId="1443" applyNumberFormat="1" applyFont="1" applyFill="1" applyBorder="1" applyAlignment="1">
      <alignment horizontal="right" vertical="center" wrapText="1"/>
    </xf>
    <xf numFmtId="176" fontId="7" fillId="0" borderId="10" xfId="1444" applyNumberFormat="1" applyFont="1" applyFill="1" applyBorder="1" applyAlignment="1">
      <alignment horizontal="right" vertical="center" wrapText="1"/>
    </xf>
    <xf numFmtId="176" fontId="0" fillId="0" borderId="10" xfId="1444" applyNumberFormat="1" applyFont="1" applyFill="1" applyBorder="1" applyAlignment="1">
      <alignment horizontal="right" vertical="center" wrapText="1"/>
    </xf>
    <xf numFmtId="176" fontId="0" fillId="0" borderId="10" xfId="1445" applyNumberFormat="1" applyFont="1" applyFill="1" applyBorder="1" applyAlignment="1">
      <alignment horizontal="right" vertical="center" wrapText="1"/>
    </xf>
    <xf numFmtId="176" fontId="7" fillId="0" borderId="10" xfId="1446" applyNumberFormat="1" applyFont="1" applyFill="1" applyBorder="1" applyAlignment="1">
      <alignment horizontal="right" vertical="center" wrapText="1"/>
    </xf>
    <xf numFmtId="176" fontId="0" fillId="0" borderId="10" xfId="1446" applyNumberFormat="1" applyFont="1" applyFill="1" applyBorder="1" applyAlignment="1">
      <alignment horizontal="right" vertical="center" wrapText="1"/>
    </xf>
    <xf numFmtId="176" fontId="0" fillId="0" borderId="10" xfId="1447" applyNumberFormat="1" applyFont="1" applyFill="1" applyBorder="1" applyAlignment="1">
      <alignment horizontal="right" vertical="center" wrapText="1"/>
    </xf>
    <xf numFmtId="176" fontId="7" fillId="0" borderId="10" xfId="1449" applyNumberFormat="1" applyFont="1" applyFill="1" applyBorder="1" applyAlignment="1">
      <alignment horizontal="right" vertical="center" wrapText="1"/>
    </xf>
    <xf numFmtId="176" fontId="0" fillId="0" borderId="10" xfId="1449" applyNumberFormat="1" applyFont="1" applyFill="1" applyBorder="1" applyAlignment="1">
      <alignment horizontal="right" vertical="center" wrapText="1"/>
    </xf>
    <xf numFmtId="176" fontId="0" fillId="0" borderId="17" xfId="1449" applyNumberFormat="1" applyFont="1" applyFill="1" applyBorder="1" applyAlignment="1">
      <alignment horizontal="right" vertical="center" wrapText="1"/>
    </xf>
    <xf numFmtId="176" fontId="7" fillId="0" borderId="24" xfId="1448" applyNumberFormat="1" applyFont="1" applyFill="1" applyBorder="1" applyAlignment="1">
      <alignment horizontal="right" vertical="center" wrapText="1"/>
    </xf>
    <xf numFmtId="176" fontId="7" fillId="0" borderId="19" xfId="1448" applyNumberFormat="1" applyFont="1" applyFill="1" applyBorder="1" applyAlignment="1">
      <alignment horizontal="right" vertical="center" wrapText="1"/>
    </xf>
    <xf numFmtId="176" fontId="7" fillId="0" borderId="19" xfId="1466" applyNumberFormat="1" applyFont="1" applyFill="1" applyBorder="1" applyAlignment="1">
      <alignment horizontal="right" vertical="center" wrapText="1"/>
    </xf>
    <xf numFmtId="176" fontId="7" fillId="0" borderId="19" xfId="1468" applyNumberFormat="1" applyFont="1" applyFill="1" applyBorder="1" applyAlignment="1">
      <alignment horizontal="right" vertical="center" wrapText="1"/>
    </xf>
    <xf numFmtId="176" fontId="7" fillId="0" borderId="19" xfId="1428" applyNumberFormat="1" applyFont="1" applyFill="1" applyBorder="1" applyAlignment="1">
      <alignment horizontal="right" vertical="center" wrapText="1"/>
    </xf>
    <xf numFmtId="176" fontId="7" fillId="0" borderId="19" xfId="1432" applyNumberFormat="1" applyFont="1" applyFill="1" applyBorder="1" applyAlignment="1">
      <alignment horizontal="right" vertical="center" wrapText="1"/>
    </xf>
    <xf numFmtId="176" fontId="7" fillId="0" borderId="19" xfId="143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</cellXfs>
  <cellStyles count="1898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5" xfId="54"/>
    <cellStyle name="20% - アクセント 1 6" xfId="55"/>
    <cellStyle name="20% - アクセント 1 7" xfId="56"/>
    <cellStyle name="20% - アクセント 1 8" xfId="57"/>
    <cellStyle name="20% - アクセント 1 9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3" xfId="81"/>
    <cellStyle name="20% - アクセント 2 30" xfId="82"/>
    <cellStyle name="20% - アクセント 2 31" xfId="83"/>
    <cellStyle name="20% - アクセント 2 32" xfId="84"/>
    <cellStyle name="20% - アクセント 2 33" xfId="85"/>
    <cellStyle name="20% - アクセント 2 34" xfId="86"/>
    <cellStyle name="20% - アクセント 2 35" xfId="87"/>
    <cellStyle name="20% - アクセント 2 36" xfId="88"/>
    <cellStyle name="20% - アクセント 2 37" xfId="89"/>
    <cellStyle name="20% - アクセント 2 38" xfId="90"/>
    <cellStyle name="20% - アクセント 2 39" xfId="91"/>
    <cellStyle name="20% - アクセント 2 4" xfId="92"/>
    <cellStyle name="20% - アクセント 2 40" xfId="93"/>
    <cellStyle name="20% - アクセント 2 41" xfId="94"/>
    <cellStyle name="20% - アクセント 2 42" xfId="95"/>
    <cellStyle name="20% - アクセント 2 43" xfId="96"/>
    <cellStyle name="20% - アクセント 2 44" xfId="97"/>
    <cellStyle name="20% - アクセント 2 5" xfId="98"/>
    <cellStyle name="20% - アクセント 2 6" xfId="99"/>
    <cellStyle name="20% - アクセント 2 7" xfId="100"/>
    <cellStyle name="20% - アクセント 2 8" xfId="101"/>
    <cellStyle name="20% - アクセント 2 9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3" xfId="125"/>
    <cellStyle name="20% - アクセント 3 30" xfId="126"/>
    <cellStyle name="20% - アクセント 3 31" xfId="127"/>
    <cellStyle name="20% - アクセント 3 32" xfId="128"/>
    <cellStyle name="20% - アクセント 3 33" xfId="129"/>
    <cellStyle name="20% - アクセント 3 34" xfId="130"/>
    <cellStyle name="20% - アクセント 3 35" xfId="131"/>
    <cellStyle name="20% - アクセント 3 36" xfId="132"/>
    <cellStyle name="20% - アクセント 3 37" xfId="133"/>
    <cellStyle name="20% - アクセント 3 38" xfId="134"/>
    <cellStyle name="20% - アクセント 3 39" xfId="135"/>
    <cellStyle name="20% - アクセント 3 4" xfId="136"/>
    <cellStyle name="20% - アクセント 3 40" xfId="137"/>
    <cellStyle name="20% - アクセント 3 41" xfId="138"/>
    <cellStyle name="20% - アクセント 3 42" xfId="139"/>
    <cellStyle name="20% - アクセント 3 43" xfId="140"/>
    <cellStyle name="20% - アクセント 3 44" xfId="141"/>
    <cellStyle name="20% - アクセント 3 5" xfId="142"/>
    <cellStyle name="20% - アクセント 3 6" xfId="143"/>
    <cellStyle name="20% - アクセント 3 7" xfId="144"/>
    <cellStyle name="20% - アクセント 3 8" xfId="145"/>
    <cellStyle name="20% - アクセント 3 9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3" xfId="169"/>
    <cellStyle name="20% - アクセント 4 30" xfId="170"/>
    <cellStyle name="20% - アクセント 4 31" xfId="171"/>
    <cellStyle name="20% - アクセント 4 32" xfId="172"/>
    <cellStyle name="20% - アクセント 4 33" xfId="173"/>
    <cellStyle name="20% - アクセント 4 34" xfId="174"/>
    <cellStyle name="20% - アクセント 4 35" xfId="175"/>
    <cellStyle name="20% - アクセント 4 36" xfId="176"/>
    <cellStyle name="20% - アクセント 4 37" xfId="177"/>
    <cellStyle name="20% - アクセント 4 38" xfId="178"/>
    <cellStyle name="20% - アクセント 4 39" xfId="179"/>
    <cellStyle name="20% - アクセント 4 4" xfId="180"/>
    <cellStyle name="20% - アクセント 4 40" xfId="181"/>
    <cellStyle name="20% - アクセント 4 41" xfId="182"/>
    <cellStyle name="20% - アクセント 4 42" xfId="183"/>
    <cellStyle name="20% - アクセント 4 43" xfId="184"/>
    <cellStyle name="20% - アクセント 4 44" xfId="185"/>
    <cellStyle name="20% - アクセント 4 5" xfId="186"/>
    <cellStyle name="20% - アクセント 4 6" xfId="187"/>
    <cellStyle name="20% - アクセント 4 7" xfId="188"/>
    <cellStyle name="20% - アクセント 4 8" xfId="189"/>
    <cellStyle name="20% - アクセント 4 9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3" xfId="213"/>
    <cellStyle name="20% - アクセント 5 30" xfId="214"/>
    <cellStyle name="20% - アクセント 5 31" xfId="215"/>
    <cellStyle name="20% - アクセント 5 32" xfId="216"/>
    <cellStyle name="20% - アクセント 5 33" xfId="217"/>
    <cellStyle name="20% - アクセント 5 34" xfId="218"/>
    <cellStyle name="20% - アクセント 5 35" xfId="219"/>
    <cellStyle name="20% - アクセント 5 36" xfId="220"/>
    <cellStyle name="20% - アクセント 5 37" xfId="221"/>
    <cellStyle name="20% - アクセント 5 38" xfId="222"/>
    <cellStyle name="20% - アクセント 5 39" xfId="223"/>
    <cellStyle name="20% - アクセント 5 4" xfId="224"/>
    <cellStyle name="20% - アクセント 5 40" xfId="225"/>
    <cellStyle name="20% - アクセント 5 41" xfId="226"/>
    <cellStyle name="20% - アクセント 5 42" xfId="227"/>
    <cellStyle name="20% - アクセント 5 43" xfId="228"/>
    <cellStyle name="20% - アクセント 5 44" xfId="229"/>
    <cellStyle name="20% - アクセント 5 5" xfId="230"/>
    <cellStyle name="20% - アクセント 5 6" xfId="231"/>
    <cellStyle name="20% - アクセント 5 7" xfId="232"/>
    <cellStyle name="20% - アクセント 5 8" xfId="233"/>
    <cellStyle name="20% - アクセント 5 9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3" xfId="257"/>
    <cellStyle name="20% - アクセント 6 30" xfId="258"/>
    <cellStyle name="20% - アクセント 6 31" xfId="259"/>
    <cellStyle name="20% - アクセント 6 32" xfId="260"/>
    <cellStyle name="20% - アクセント 6 33" xfId="261"/>
    <cellStyle name="20% - アクセント 6 34" xfId="262"/>
    <cellStyle name="20% - アクセント 6 35" xfId="263"/>
    <cellStyle name="20% - アクセント 6 36" xfId="264"/>
    <cellStyle name="20% - アクセント 6 37" xfId="265"/>
    <cellStyle name="20% - アクセント 6 38" xfId="266"/>
    <cellStyle name="20% - アクセント 6 39" xfId="267"/>
    <cellStyle name="20% - アクセント 6 4" xfId="268"/>
    <cellStyle name="20% - アクセント 6 40" xfId="269"/>
    <cellStyle name="20% - アクセント 6 41" xfId="270"/>
    <cellStyle name="20% - アクセント 6 42" xfId="271"/>
    <cellStyle name="20% - アクセント 6 43" xfId="272"/>
    <cellStyle name="20% - アクセント 6 44" xfId="273"/>
    <cellStyle name="20% - アクセント 6 5" xfId="274"/>
    <cellStyle name="20% - アクセント 6 6" xfId="275"/>
    <cellStyle name="20% - アクセント 6 7" xfId="276"/>
    <cellStyle name="20% - アクセント 6 8" xfId="277"/>
    <cellStyle name="20% - アクセント 6 9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3" xfId="301"/>
    <cellStyle name="40% - アクセント 1 30" xfId="302"/>
    <cellStyle name="40% - アクセント 1 31" xfId="303"/>
    <cellStyle name="40% - アクセント 1 32" xfId="304"/>
    <cellStyle name="40% - アクセント 1 33" xfId="305"/>
    <cellStyle name="40% - アクセント 1 34" xfId="306"/>
    <cellStyle name="40% - アクセント 1 35" xfId="307"/>
    <cellStyle name="40% - アクセント 1 36" xfId="308"/>
    <cellStyle name="40% - アクセント 1 37" xfId="309"/>
    <cellStyle name="40% - アクセント 1 38" xfId="310"/>
    <cellStyle name="40% - アクセント 1 39" xfId="311"/>
    <cellStyle name="40% - アクセント 1 4" xfId="312"/>
    <cellStyle name="40% - アクセント 1 40" xfId="313"/>
    <cellStyle name="40% - アクセント 1 41" xfId="314"/>
    <cellStyle name="40% - アクセント 1 42" xfId="315"/>
    <cellStyle name="40% - アクセント 1 43" xfId="316"/>
    <cellStyle name="40% - アクセント 1 44" xfId="317"/>
    <cellStyle name="40% - アクセント 1 5" xfId="318"/>
    <cellStyle name="40% - アクセント 1 6" xfId="319"/>
    <cellStyle name="40% - アクセント 1 7" xfId="320"/>
    <cellStyle name="40% - アクセント 1 8" xfId="321"/>
    <cellStyle name="40% - アクセント 1 9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3" xfId="345"/>
    <cellStyle name="40% - アクセント 2 30" xfId="346"/>
    <cellStyle name="40% - アクセント 2 31" xfId="347"/>
    <cellStyle name="40% - アクセント 2 32" xfId="348"/>
    <cellStyle name="40% - アクセント 2 33" xfId="349"/>
    <cellStyle name="40% - アクセント 2 34" xfId="350"/>
    <cellStyle name="40% - アクセント 2 35" xfId="351"/>
    <cellStyle name="40% - アクセント 2 36" xfId="352"/>
    <cellStyle name="40% - アクセント 2 37" xfId="353"/>
    <cellStyle name="40% - アクセント 2 38" xfId="354"/>
    <cellStyle name="40% - アクセント 2 39" xfId="355"/>
    <cellStyle name="40% - アクセント 2 4" xfId="356"/>
    <cellStyle name="40% - アクセント 2 40" xfId="357"/>
    <cellStyle name="40% - アクセント 2 41" xfId="358"/>
    <cellStyle name="40% - アクセント 2 42" xfId="359"/>
    <cellStyle name="40% - アクセント 2 43" xfId="360"/>
    <cellStyle name="40% - アクセント 2 44" xfId="361"/>
    <cellStyle name="40% - アクセント 2 5" xfId="362"/>
    <cellStyle name="40% - アクセント 2 6" xfId="363"/>
    <cellStyle name="40% - アクセント 2 7" xfId="364"/>
    <cellStyle name="40% - アクセント 2 8" xfId="365"/>
    <cellStyle name="40% - アクセント 2 9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3" xfId="389"/>
    <cellStyle name="40% - アクセント 3 30" xfId="390"/>
    <cellStyle name="40% - アクセント 3 31" xfId="391"/>
    <cellStyle name="40% - アクセント 3 32" xfId="392"/>
    <cellStyle name="40% - アクセント 3 33" xfId="393"/>
    <cellStyle name="40% - アクセント 3 34" xfId="394"/>
    <cellStyle name="40% - アクセント 3 35" xfId="395"/>
    <cellStyle name="40% - アクセント 3 36" xfId="396"/>
    <cellStyle name="40% - アクセント 3 37" xfId="397"/>
    <cellStyle name="40% - アクセント 3 38" xfId="398"/>
    <cellStyle name="40% - アクセント 3 39" xfId="399"/>
    <cellStyle name="40% - アクセント 3 4" xfId="400"/>
    <cellStyle name="40% - アクセント 3 40" xfId="401"/>
    <cellStyle name="40% - アクセント 3 41" xfId="402"/>
    <cellStyle name="40% - アクセント 3 42" xfId="403"/>
    <cellStyle name="40% - アクセント 3 43" xfId="404"/>
    <cellStyle name="40% - アクセント 3 44" xfId="405"/>
    <cellStyle name="40% - アクセント 3 5" xfId="406"/>
    <cellStyle name="40% - アクセント 3 6" xfId="407"/>
    <cellStyle name="40% - アクセント 3 7" xfId="408"/>
    <cellStyle name="40% - アクセント 3 8" xfId="409"/>
    <cellStyle name="40% - アクセント 3 9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3" xfId="433"/>
    <cellStyle name="40% - アクセント 4 30" xfId="434"/>
    <cellStyle name="40% - アクセント 4 31" xfId="435"/>
    <cellStyle name="40% - アクセント 4 32" xfId="436"/>
    <cellStyle name="40% - アクセント 4 33" xfId="437"/>
    <cellStyle name="40% - アクセント 4 34" xfId="438"/>
    <cellStyle name="40% - アクセント 4 35" xfId="439"/>
    <cellStyle name="40% - アクセント 4 36" xfId="440"/>
    <cellStyle name="40% - アクセント 4 37" xfId="441"/>
    <cellStyle name="40% - アクセント 4 38" xfId="442"/>
    <cellStyle name="40% - アクセント 4 39" xfId="443"/>
    <cellStyle name="40% - アクセント 4 4" xfId="444"/>
    <cellStyle name="40% - アクセント 4 40" xfId="445"/>
    <cellStyle name="40% - アクセント 4 41" xfId="446"/>
    <cellStyle name="40% - アクセント 4 42" xfId="447"/>
    <cellStyle name="40% - アクセント 4 43" xfId="448"/>
    <cellStyle name="40% - アクセント 4 44" xfId="449"/>
    <cellStyle name="40% - アクセント 4 5" xfId="450"/>
    <cellStyle name="40% - アクセント 4 6" xfId="451"/>
    <cellStyle name="40% - アクセント 4 7" xfId="452"/>
    <cellStyle name="40% - アクセント 4 8" xfId="453"/>
    <cellStyle name="40% - アクセント 4 9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3" xfId="477"/>
    <cellStyle name="40% - アクセント 5 30" xfId="478"/>
    <cellStyle name="40% - アクセント 5 31" xfId="479"/>
    <cellStyle name="40% - アクセント 5 32" xfId="480"/>
    <cellStyle name="40% - アクセント 5 33" xfId="481"/>
    <cellStyle name="40% - アクセント 5 34" xfId="482"/>
    <cellStyle name="40% - アクセント 5 35" xfId="483"/>
    <cellStyle name="40% - アクセント 5 36" xfId="484"/>
    <cellStyle name="40% - アクセント 5 37" xfId="485"/>
    <cellStyle name="40% - アクセント 5 38" xfId="486"/>
    <cellStyle name="40% - アクセント 5 39" xfId="487"/>
    <cellStyle name="40% - アクセント 5 4" xfId="488"/>
    <cellStyle name="40% - アクセント 5 40" xfId="489"/>
    <cellStyle name="40% - アクセント 5 41" xfId="490"/>
    <cellStyle name="40% - アクセント 5 42" xfId="491"/>
    <cellStyle name="40% - アクセント 5 43" xfId="492"/>
    <cellStyle name="40% - アクセント 5 44" xfId="493"/>
    <cellStyle name="40% - アクセント 5 5" xfId="494"/>
    <cellStyle name="40% - アクセント 5 6" xfId="495"/>
    <cellStyle name="40% - アクセント 5 7" xfId="496"/>
    <cellStyle name="40% - アクセント 5 8" xfId="497"/>
    <cellStyle name="40% - アクセント 5 9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3" xfId="521"/>
    <cellStyle name="40% - アクセント 6 30" xfId="522"/>
    <cellStyle name="40% - アクセント 6 31" xfId="523"/>
    <cellStyle name="40% - アクセント 6 32" xfId="524"/>
    <cellStyle name="40% - アクセント 6 33" xfId="525"/>
    <cellStyle name="40% - アクセント 6 34" xfId="526"/>
    <cellStyle name="40% - アクセント 6 35" xfId="527"/>
    <cellStyle name="40% - アクセント 6 36" xfId="528"/>
    <cellStyle name="40% - アクセント 6 37" xfId="529"/>
    <cellStyle name="40% - アクセント 6 38" xfId="530"/>
    <cellStyle name="40% - アクセント 6 39" xfId="531"/>
    <cellStyle name="40% - アクセント 6 4" xfId="532"/>
    <cellStyle name="40% - アクセント 6 40" xfId="533"/>
    <cellStyle name="40% - アクセント 6 41" xfId="534"/>
    <cellStyle name="40% - アクセント 6 42" xfId="535"/>
    <cellStyle name="40% - アクセント 6 43" xfId="536"/>
    <cellStyle name="40% - アクセント 6 44" xfId="537"/>
    <cellStyle name="40% - アクセント 6 5" xfId="538"/>
    <cellStyle name="40% - アクセント 6 6" xfId="539"/>
    <cellStyle name="40% - アクセント 6 7" xfId="540"/>
    <cellStyle name="40% - アクセント 6 8" xfId="541"/>
    <cellStyle name="40% - アクセント 6 9" xfId="542"/>
    <cellStyle name="60% - アクセント 1" xfId="543"/>
    <cellStyle name="60% - アクセント 1 10" xfId="544"/>
    <cellStyle name="60% - アクセント 1 11" xfId="545"/>
    <cellStyle name="60% - アクセント 1 12" xfId="546"/>
    <cellStyle name="60% - アクセント 1 13" xfId="547"/>
    <cellStyle name="60% - アクセント 1 14" xfId="548"/>
    <cellStyle name="60% - アクセント 1 15" xfId="549"/>
    <cellStyle name="60% - アクセント 1 16" xfId="550"/>
    <cellStyle name="60% - アクセント 1 17" xfId="551"/>
    <cellStyle name="60% - アクセント 1 18" xfId="552"/>
    <cellStyle name="60% - アクセント 1 19" xfId="553"/>
    <cellStyle name="60% - アクセント 1 2" xfId="554"/>
    <cellStyle name="60% - アクセント 1 20" xfId="555"/>
    <cellStyle name="60% - アクセント 1 21" xfId="556"/>
    <cellStyle name="60% - アクセント 1 22" xfId="557"/>
    <cellStyle name="60% - アクセント 1 23" xfId="558"/>
    <cellStyle name="60% - アクセント 1 24" xfId="559"/>
    <cellStyle name="60% - アクセント 1 25" xfId="560"/>
    <cellStyle name="60% - アクセント 1 26" xfId="561"/>
    <cellStyle name="60% - アクセント 1 27" xfId="562"/>
    <cellStyle name="60% - アクセント 1 28" xfId="563"/>
    <cellStyle name="60% - アクセント 1 29" xfId="564"/>
    <cellStyle name="60% - アクセント 1 3" xfId="565"/>
    <cellStyle name="60% - アクセント 1 30" xfId="566"/>
    <cellStyle name="60% - アクセント 1 31" xfId="567"/>
    <cellStyle name="60% - アクセント 1 32" xfId="568"/>
    <cellStyle name="60% - アクセント 1 33" xfId="569"/>
    <cellStyle name="60% - アクセント 1 34" xfId="570"/>
    <cellStyle name="60% - アクセント 1 35" xfId="571"/>
    <cellStyle name="60% - アクセント 1 36" xfId="572"/>
    <cellStyle name="60% - アクセント 1 37" xfId="573"/>
    <cellStyle name="60% - アクセント 1 38" xfId="574"/>
    <cellStyle name="60% - アクセント 1 39" xfId="575"/>
    <cellStyle name="60% - アクセント 1 4" xfId="576"/>
    <cellStyle name="60% - アクセント 1 40" xfId="577"/>
    <cellStyle name="60% - アクセント 1 41" xfId="578"/>
    <cellStyle name="60% - アクセント 1 42" xfId="579"/>
    <cellStyle name="60% - アクセント 1 43" xfId="580"/>
    <cellStyle name="60% - アクセント 1 44" xfId="581"/>
    <cellStyle name="60% - アクセント 1 5" xfId="582"/>
    <cellStyle name="60% - アクセント 1 6" xfId="583"/>
    <cellStyle name="60% - アクセント 1 7" xfId="584"/>
    <cellStyle name="60% - アクセント 1 8" xfId="585"/>
    <cellStyle name="60% - アクセント 1 9" xfId="586"/>
    <cellStyle name="60% - アクセント 2" xfId="587"/>
    <cellStyle name="60% - アクセント 2 10" xfId="588"/>
    <cellStyle name="60% - アクセント 2 11" xfId="589"/>
    <cellStyle name="60% - アクセント 2 12" xfId="590"/>
    <cellStyle name="60% - アクセント 2 13" xfId="591"/>
    <cellStyle name="60% - アクセント 2 14" xfId="592"/>
    <cellStyle name="60% - アクセント 2 15" xfId="593"/>
    <cellStyle name="60% - アクセント 2 16" xfId="594"/>
    <cellStyle name="60% - アクセント 2 17" xfId="595"/>
    <cellStyle name="60% - アクセント 2 18" xfId="596"/>
    <cellStyle name="60% - アクセント 2 19" xfId="597"/>
    <cellStyle name="60% - アクセント 2 2" xfId="598"/>
    <cellStyle name="60% - アクセント 2 20" xfId="599"/>
    <cellStyle name="60% - アクセント 2 21" xfId="600"/>
    <cellStyle name="60% - アクセント 2 22" xfId="601"/>
    <cellStyle name="60% - アクセント 2 23" xfId="602"/>
    <cellStyle name="60% - アクセント 2 24" xfId="603"/>
    <cellStyle name="60% - アクセント 2 25" xfId="604"/>
    <cellStyle name="60% - アクセント 2 26" xfId="605"/>
    <cellStyle name="60% - アクセント 2 27" xfId="606"/>
    <cellStyle name="60% - アクセント 2 28" xfId="607"/>
    <cellStyle name="60% - アクセント 2 29" xfId="608"/>
    <cellStyle name="60% - アクセント 2 3" xfId="609"/>
    <cellStyle name="60% - アクセント 2 30" xfId="610"/>
    <cellStyle name="60% - アクセント 2 31" xfId="611"/>
    <cellStyle name="60% - アクセント 2 32" xfId="612"/>
    <cellStyle name="60% - アクセント 2 33" xfId="613"/>
    <cellStyle name="60% - アクセント 2 34" xfId="614"/>
    <cellStyle name="60% - アクセント 2 35" xfId="615"/>
    <cellStyle name="60% - アクセント 2 36" xfId="616"/>
    <cellStyle name="60% - アクセント 2 37" xfId="617"/>
    <cellStyle name="60% - アクセント 2 38" xfId="618"/>
    <cellStyle name="60% - アクセント 2 39" xfId="619"/>
    <cellStyle name="60% - アクセント 2 4" xfId="620"/>
    <cellStyle name="60% - アクセント 2 40" xfId="621"/>
    <cellStyle name="60% - アクセント 2 41" xfId="622"/>
    <cellStyle name="60% - アクセント 2 42" xfId="623"/>
    <cellStyle name="60% - アクセント 2 43" xfId="624"/>
    <cellStyle name="60% - アクセント 2 44" xfId="625"/>
    <cellStyle name="60% - アクセント 2 5" xfId="626"/>
    <cellStyle name="60% - アクセント 2 6" xfId="627"/>
    <cellStyle name="60% - アクセント 2 7" xfId="628"/>
    <cellStyle name="60% - アクセント 2 8" xfId="629"/>
    <cellStyle name="60% - アクセント 2 9" xfId="630"/>
    <cellStyle name="60% - アクセント 3" xfId="631"/>
    <cellStyle name="60% - アクセント 3 10" xfId="632"/>
    <cellStyle name="60% - アクセント 3 11" xfId="633"/>
    <cellStyle name="60% - アクセント 3 12" xfId="634"/>
    <cellStyle name="60% - アクセント 3 13" xfId="635"/>
    <cellStyle name="60% - アクセント 3 14" xfId="636"/>
    <cellStyle name="60% - アクセント 3 15" xfId="637"/>
    <cellStyle name="60% - アクセント 3 16" xfId="638"/>
    <cellStyle name="60% - アクセント 3 17" xfId="639"/>
    <cellStyle name="60% - アクセント 3 18" xfId="640"/>
    <cellStyle name="60% - アクセント 3 19" xfId="641"/>
    <cellStyle name="60% - アクセント 3 2" xfId="642"/>
    <cellStyle name="60% - アクセント 3 20" xfId="643"/>
    <cellStyle name="60% - アクセント 3 21" xfId="644"/>
    <cellStyle name="60% - アクセント 3 22" xfId="645"/>
    <cellStyle name="60% - アクセント 3 23" xfId="646"/>
    <cellStyle name="60% - アクセント 3 24" xfId="647"/>
    <cellStyle name="60% - アクセント 3 25" xfId="648"/>
    <cellStyle name="60% - アクセント 3 26" xfId="649"/>
    <cellStyle name="60% - アクセント 3 27" xfId="650"/>
    <cellStyle name="60% - アクセント 3 28" xfId="651"/>
    <cellStyle name="60% - アクセント 3 29" xfId="652"/>
    <cellStyle name="60% - アクセント 3 3" xfId="653"/>
    <cellStyle name="60% - アクセント 3 30" xfId="654"/>
    <cellStyle name="60% - アクセント 3 31" xfId="655"/>
    <cellStyle name="60% - アクセント 3 32" xfId="656"/>
    <cellStyle name="60% - アクセント 3 33" xfId="657"/>
    <cellStyle name="60% - アクセント 3 34" xfId="658"/>
    <cellStyle name="60% - アクセント 3 35" xfId="659"/>
    <cellStyle name="60% - アクセント 3 36" xfId="660"/>
    <cellStyle name="60% - アクセント 3 37" xfId="661"/>
    <cellStyle name="60% - アクセント 3 38" xfId="662"/>
    <cellStyle name="60% - アクセント 3 39" xfId="663"/>
    <cellStyle name="60% - アクセント 3 4" xfId="664"/>
    <cellStyle name="60% - アクセント 3 40" xfId="665"/>
    <cellStyle name="60% - アクセント 3 41" xfId="666"/>
    <cellStyle name="60% - アクセント 3 42" xfId="667"/>
    <cellStyle name="60% - アクセント 3 43" xfId="668"/>
    <cellStyle name="60% - アクセント 3 44" xfId="669"/>
    <cellStyle name="60% - アクセント 3 5" xfId="670"/>
    <cellStyle name="60% - アクセント 3 6" xfId="671"/>
    <cellStyle name="60% - アクセント 3 7" xfId="672"/>
    <cellStyle name="60% - アクセント 3 8" xfId="673"/>
    <cellStyle name="60% - アクセント 3 9" xfId="674"/>
    <cellStyle name="60% - アクセント 4" xfId="675"/>
    <cellStyle name="60% - アクセント 4 10" xfId="676"/>
    <cellStyle name="60% - アクセント 4 11" xfId="677"/>
    <cellStyle name="60% - アクセント 4 12" xfId="678"/>
    <cellStyle name="60% - アクセント 4 13" xfId="679"/>
    <cellStyle name="60% - アクセント 4 14" xfId="680"/>
    <cellStyle name="60% - アクセント 4 15" xfId="681"/>
    <cellStyle name="60% - アクセント 4 16" xfId="682"/>
    <cellStyle name="60% - アクセント 4 17" xfId="683"/>
    <cellStyle name="60% - アクセント 4 18" xfId="684"/>
    <cellStyle name="60% - アクセント 4 19" xfId="685"/>
    <cellStyle name="60% - アクセント 4 2" xfId="686"/>
    <cellStyle name="60% - アクセント 4 20" xfId="687"/>
    <cellStyle name="60% - アクセント 4 21" xfId="688"/>
    <cellStyle name="60% - アクセント 4 22" xfId="689"/>
    <cellStyle name="60% - アクセント 4 23" xfId="690"/>
    <cellStyle name="60% - アクセント 4 24" xfId="691"/>
    <cellStyle name="60% - アクセント 4 25" xfId="692"/>
    <cellStyle name="60% - アクセント 4 26" xfId="693"/>
    <cellStyle name="60% - アクセント 4 27" xfId="694"/>
    <cellStyle name="60% - アクセント 4 28" xfId="695"/>
    <cellStyle name="60% - アクセント 4 29" xfId="696"/>
    <cellStyle name="60% - アクセント 4 3" xfId="697"/>
    <cellStyle name="60% - アクセント 4 30" xfId="698"/>
    <cellStyle name="60% - アクセント 4 31" xfId="699"/>
    <cellStyle name="60% - アクセント 4 32" xfId="700"/>
    <cellStyle name="60% - アクセント 4 33" xfId="701"/>
    <cellStyle name="60% - アクセント 4 34" xfId="702"/>
    <cellStyle name="60% - アクセント 4 35" xfId="703"/>
    <cellStyle name="60% - アクセント 4 36" xfId="704"/>
    <cellStyle name="60% - アクセント 4 37" xfId="705"/>
    <cellStyle name="60% - アクセント 4 38" xfId="706"/>
    <cellStyle name="60% - アクセント 4 39" xfId="707"/>
    <cellStyle name="60% - アクセント 4 4" xfId="708"/>
    <cellStyle name="60% - アクセント 4 40" xfId="709"/>
    <cellStyle name="60% - アクセント 4 41" xfId="710"/>
    <cellStyle name="60% - アクセント 4 42" xfId="711"/>
    <cellStyle name="60% - アクセント 4 43" xfId="712"/>
    <cellStyle name="60% - アクセント 4 44" xfId="713"/>
    <cellStyle name="60% - アクセント 4 5" xfId="714"/>
    <cellStyle name="60% - アクセント 4 6" xfId="715"/>
    <cellStyle name="60% - アクセント 4 7" xfId="716"/>
    <cellStyle name="60% - アクセント 4 8" xfId="717"/>
    <cellStyle name="60% - アクセント 4 9" xfId="718"/>
    <cellStyle name="60% - アクセント 5" xfId="719"/>
    <cellStyle name="60% - アクセント 5 10" xfId="720"/>
    <cellStyle name="60% - アクセント 5 11" xfId="721"/>
    <cellStyle name="60% - アクセント 5 12" xfId="722"/>
    <cellStyle name="60% - アクセント 5 13" xfId="723"/>
    <cellStyle name="60% - アクセント 5 14" xfId="724"/>
    <cellStyle name="60% - アクセント 5 15" xfId="725"/>
    <cellStyle name="60% - アクセント 5 16" xfId="726"/>
    <cellStyle name="60% - アクセント 5 17" xfId="727"/>
    <cellStyle name="60% - アクセント 5 18" xfId="728"/>
    <cellStyle name="60% - アクセント 5 19" xfId="729"/>
    <cellStyle name="60% - アクセント 5 2" xfId="730"/>
    <cellStyle name="60% - アクセント 5 20" xfId="731"/>
    <cellStyle name="60% - アクセント 5 21" xfId="732"/>
    <cellStyle name="60% - アクセント 5 22" xfId="733"/>
    <cellStyle name="60% - アクセント 5 23" xfId="734"/>
    <cellStyle name="60% - アクセント 5 24" xfId="735"/>
    <cellStyle name="60% - アクセント 5 25" xfId="736"/>
    <cellStyle name="60% - アクセント 5 26" xfId="737"/>
    <cellStyle name="60% - アクセント 5 27" xfId="738"/>
    <cellStyle name="60% - アクセント 5 28" xfId="739"/>
    <cellStyle name="60% - アクセント 5 29" xfId="740"/>
    <cellStyle name="60% - アクセント 5 3" xfId="741"/>
    <cellStyle name="60% - アクセント 5 30" xfId="742"/>
    <cellStyle name="60% - アクセント 5 31" xfId="743"/>
    <cellStyle name="60% - アクセント 5 32" xfId="744"/>
    <cellStyle name="60% - アクセント 5 33" xfId="745"/>
    <cellStyle name="60% - アクセント 5 34" xfId="746"/>
    <cellStyle name="60% - アクセント 5 35" xfId="747"/>
    <cellStyle name="60% - アクセント 5 36" xfId="748"/>
    <cellStyle name="60% - アクセント 5 37" xfId="749"/>
    <cellStyle name="60% - アクセント 5 38" xfId="750"/>
    <cellStyle name="60% - アクセント 5 39" xfId="751"/>
    <cellStyle name="60% - アクセント 5 4" xfId="752"/>
    <cellStyle name="60% - アクセント 5 40" xfId="753"/>
    <cellStyle name="60% - アクセント 5 41" xfId="754"/>
    <cellStyle name="60% - アクセント 5 42" xfId="755"/>
    <cellStyle name="60% - アクセント 5 43" xfId="756"/>
    <cellStyle name="60% - アクセント 5 44" xfId="757"/>
    <cellStyle name="60% - アクセント 5 5" xfId="758"/>
    <cellStyle name="60% - アクセント 5 6" xfId="759"/>
    <cellStyle name="60% - アクセント 5 7" xfId="760"/>
    <cellStyle name="60% - アクセント 5 8" xfId="761"/>
    <cellStyle name="60% - アクセント 5 9" xfId="762"/>
    <cellStyle name="60% - アクセント 6" xfId="763"/>
    <cellStyle name="60% - アクセント 6 10" xfId="764"/>
    <cellStyle name="60% - アクセント 6 11" xfId="765"/>
    <cellStyle name="60% - アクセント 6 12" xfId="766"/>
    <cellStyle name="60% - アクセント 6 13" xfId="767"/>
    <cellStyle name="60% - アクセント 6 14" xfId="768"/>
    <cellStyle name="60% - アクセント 6 15" xfId="769"/>
    <cellStyle name="60% - アクセント 6 16" xfId="770"/>
    <cellStyle name="60% - アクセント 6 17" xfId="771"/>
    <cellStyle name="60% - アクセント 6 18" xfId="772"/>
    <cellStyle name="60% - アクセント 6 19" xfId="773"/>
    <cellStyle name="60% - アクセント 6 2" xfId="774"/>
    <cellStyle name="60% - アクセント 6 20" xfId="775"/>
    <cellStyle name="60% - アクセント 6 21" xfId="776"/>
    <cellStyle name="60% - アクセント 6 22" xfId="777"/>
    <cellStyle name="60% - アクセント 6 23" xfId="778"/>
    <cellStyle name="60% - アクセント 6 24" xfId="779"/>
    <cellStyle name="60% - アクセント 6 25" xfId="780"/>
    <cellStyle name="60% - アクセント 6 26" xfId="781"/>
    <cellStyle name="60% - アクセント 6 27" xfId="782"/>
    <cellStyle name="60% - アクセント 6 28" xfId="783"/>
    <cellStyle name="60% - アクセント 6 29" xfId="784"/>
    <cellStyle name="60% - アクセント 6 3" xfId="785"/>
    <cellStyle name="60% - アクセント 6 30" xfId="786"/>
    <cellStyle name="60% - アクセント 6 31" xfId="787"/>
    <cellStyle name="60% - アクセント 6 32" xfId="788"/>
    <cellStyle name="60% - アクセント 6 33" xfId="789"/>
    <cellStyle name="60% - アクセント 6 34" xfId="790"/>
    <cellStyle name="60% - アクセント 6 35" xfId="791"/>
    <cellStyle name="60% - アクセント 6 36" xfId="792"/>
    <cellStyle name="60% - アクセント 6 37" xfId="793"/>
    <cellStyle name="60% - アクセント 6 38" xfId="794"/>
    <cellStyle name="60% - アクセント 6 39" xfId="795"/>
    <cellStyle name="60% - アクセント 6 4" xfId="796"/>
    <cellStyle name="60% - アクセント 6 40" xfId="797"/>
    <cellStyle name="60% - アクセント 6 41" xfId="798"/>
    <cellStyle name="60% - アクセント 6 42" xfId="799"/>
    <cellStyle name="60% - アクセント 6 43" xfId="800"/>
    <cellStyle name="60% - アクセント 6 44" xfId="801"/>
    <cellStyle name="60% - アクセント 6 5" xfId="802"/>
    <cellStyle name="60% - アクセント 6 6" xfId="803"/>
    <cellStyle name="60% - アクセント 6 7" xfId="804"/>
    <cellStyle name="60% - アクセント 6 8" xfId="805"/>
    <cellStyle name="60% - アクセント 6 9" xfId="806"/>
    <cellStyle name="アクセント 1" xfId="807"/>
    <cellStyle name="アクセント 1 10" xfId="808"/>
    <cellStyle name="アクセント 1 11" xfId="809"/>
    <cellStyle name="アクセント 1 12" xfId="810"/>
    <cellStyle name="アクセント 1 13" xfId="811"/>
    <cellStyle name="アクセント 1 14" xfId="812"/>
    <cellStyle name="アクセント 1 15" xfId="813"/>
    <cellStyle name="アクセント 1 16" xfId="814"/>
    <cellStyle name="アクセント 1 17" xfId="815"/>
    <cellStyle name="アクセント 1 18" xfId="816"/>
    <cellStyle name="アクセント 1 19" xfId="817"/>
    <cellStyle name="アクセント 1 2" xfId="818"/>
    <cellStyle name="アクセント 1 20" xfId="819"/>
    <cellStyle name="アクセント 1 21" xfId="820"/>
    <cellStyle name="アクセント 1 22" xfId="821"/>
    <cellStyle name="アクセント 1 23" xfId="822"/>
    <cellStyle name="アクセント 1 24" xfId="823"/>
    <cellStyle name="アクセント 1 25" xfId="824"/>
    <cellStyle name="アクセント 1 26" xfId="825"/>
    <cellStyle name="アクセント 1 27" xfId="826"/>
    <cellStyle name="アクセント 1 28" xfId="827"/>
    <cellStyle name="アクセント 1 29" xfId="828"/>
    <cellStyle name="アクセント 1 3" xfId="829"/>
    <cellStyle name="アクセント 1 30" xfId="830"/>
    <cellStyle name="アクセント 1 31" xfId="831"/>
    <cellStyle name="アクセント 1 32" xfId="832"/>
    <cellStyle name="アクセント 1 33" xfId="833"/>
    <cellStyle name="アクセント 1 34" xfId="834"/>
    <cellStyle name="アクセント 1 35" xfId="835"/>
    <cellStyle name="アクセント 1 36" xfId="836"/>
    <cellStyle name="アクセント 1 37" xfId="837"/>
    <cellStyle name="アクセント 1 38" xfId="838"/>
    <cellStyle name="アクセント 1 39" xfId="839"/>
    <cellStyle name="アクセント 1 4" xfId="840"/>
    <cellStyle name="アクセント 1 40" xfId="841"/>
    <cellStyle name="アクセント 1 41" xfId="842"/>
    <cellStyle name="アクセント 1 42" xfId="843"/>
    <cellStyle name="アクセント 1 43" xfId="844"/>
    <cellStyle name="アクセント 1 44" xfId="845"/>
    <cellStyle name="アクセント 1 5" xfId="846"/>
    <cellStyle name="アクセント 1 6" xfId="847"/>
    <cellStyle name="アクセント 1 7" xfId="848"/>
    <cellStyle name="アクセント 1 8" xfId="849"/>
    <cellStyle name="アクセント 1 9" xfId="850"/>
    <cellStyle name="アクセント 2" xfId="851"/>
    <cellStyle name="アクセント 2 10" xfId="852"/>
    <cellStyle name="アクセント 2 11" xfId="853"/>
    <cellStyle name="アクセント 2 12" xfId="854"/>
    <cellStyle name="アクセント 2 13" xfId="855"/>
    <cellStyle name="アクセント 2 14" xfId="856"/>
    <cellStyle name="アクセント 2 15" xfId="857"/>
    <cellStyle name="アクセント 2 16" xfId="858"/>
    <cellStyle name="アクセント 2 17" xfId="859"/>
    <cellStyle name="アクセント 2 18" xfId="860"/>
    <cellStyle name="アクセント 2 19" xfId="861"/>
    <cellStyle name="アクセント 2 2" xfId="862"/>
    <cellStyle name="アクセント 2 20" xfId="863"/>
    <cellStyle name="アクセント 2 21" xfId="864"/>
    <cellStyle name="アクセント 2 22" xfId="865"/>
    <cellStyle name="アクセント 2 23" xfId="866"/>
    <cellStyle name="アクセント 2 24" xfId="867"/>
    <cellStyle name="アクセント 2 25" xfId="868"/>
    <cellStyle name="アクセント 2 26" xfId="869"/>
    <cellStyle name="アクセント 2 27" xfId="870"/>
    <cellStyle name="アクセント 2 28" xfId="871"/>
    <cellStyle name="アクセント 2 29" xfId="872"/>
    <cellStyle name="アクセント 2 3" xfId="873"/>
    <cellStyle name="アクセント 2 30" xfId="874"/>
    <cellStyle name="アクセント 2 31" xfId="875"/>
    <cellStyle name="アクセント 2 32" xfId="876"/>
    <cellStyle name="アクセント 2 33" xfId="877"/>
    <cellStyle name="アクセント 2 34" xfId="878"/>
    <cellStyle name="アクセント 2 35" xfId="879"/>
    <cellStyle name="アクセント 2 36" xfId="880"/>
    <cellStyle name="アクセント 2 37" xfId="881"/>
    <cellStyle name="アクセント 2 38" xfId="882"/>
    <cellStyle name="アクセント 2 39" xfId="883"/>
    <cellStyle name="アクセント 2 4" xfId="884"/>
    <cellStyle name="アクセント 2 40" xfId="885"/>
    <cellStyle name="アクセント 2 41" xfId="886"/>
    <cellStyle name="アクセント 2 42" xfId="887"/>
    <cellStyle name="アクセント 2 43" xfId="888"/>
    <cellStyle name="アクセント 2 44" xfId="889"/>
    <cellStyle name="アクセント 2 5" xfId="890"/>
    <cellStyle name="アクセント 2 6" xfId="891"/>
    <cellStyle name="アクセント 2 7" xfId="892"/>
    <cellStyle name="アクセント 2 8" xfId="893"/>
    <cellStyle name="アクセント 2 9" xfId="894"/>
    <cellStyle name="アクセント 3" xfId="895"/>
    <cellStyle name="アクセント 3 10" xfId="896"/>
    <cellStyle name="アクセント 3 11" xfId="897"/>
    <cellStyle name="アクセント 3 12" xfId="898"/>
    <cellStyle name="アクセント 3 13" xfId="899"/>
    <cellStyle name="アクセント 3 14" xfId="900"/>
    <cellStyle name="アクセント 3 15" xfId="901"/>
    <cellStyle name="アクセント 3 16" xfId="902"/>
    <cellStyle name="アクセント 3 17" xfId="903"/>
    <cellStyle name="アクセント 3 18" xfId="904"/>
    <cellStyle name="アクセント 3 19" xfId="905"/>
    <cellStyle name="アクセント 3 2" xfId="906"/>
    <cellStyle name="アクセント 3 20" xfId="907"/>
    <cellStyle name="アクセント 3 21" xfId="908"/>
    <cellStyle name="アクセント 3 22" xfId="909"/>
    <cellStyle name="アクセント 3 23" xfId="910"/>
    <cellStyle name="アクセント 3 24" xfId="911"/>
    <cellStyle name="アクセント 3 25" xfId="912"/>
    <cellStyle name="アクセント 3 26" xfId="913"/>
    <cellStyle name="アクセント 3 27" xfId="914"/>
    <cellStyle name="アクセント 3 28" xfId="915"/>
    <cellStyle name="アクセント 3 29" xfId="916"/>
    <cellStyle name="アクセント 3 3" xfId="917"/>
    <cellStyle name="アクセント 3 30" xfId="918"/>
    <cellStyle name="アクセント 3 31" xfId="919"/>
    <cellStyle name="アクセント 3 32" xfId="920"/>
    <cellStyle name="アクセント 3 33" xfId="921"/>
    <cellStyle name="アクセント 3 34" xfId="922"/>
    <cellStyle name="アクセント 3 35" xfId="923"/>
    <cellStyle name="アクセント 3 36" xfId="924"/>
    <cellStyle name="アクセント 3 37" xfId="925"/>
    <cellStyle name="アクセント 3 38" xfId="926"/>
    <cellStyle name="アクセント 3 39" xfId="927"/>
    <cellStyle name="アクセント 3 4" xfId="928"/>
    <cellStyle name="アクセント 3 40" xfId="929"/>
    <cellStyle name="アクセント 3 41" xfId="930"/>
    <cellStyle name="アクセント 3 42" xfId="931"/>
    <cellStyle name="アクセント 3 43" xfId="932"/>
    <cellStyle name="アクセント 3 44" xfId="933"/>
    <cellStyle name="アクセント 3 5" xfId="934"/>
    <cellStyle name="アクセント 3 6" xfId="935"/>
    <cellStyle name="アクセント 3 7" xfId="936"/>
    <cellStyle name="アクセント 3 8" xfId="937"/>
    <cellStyle name="アクセント 3 9" xfId="938"/>
    <cellStyle name="アクセント 4" xfId="939"/>
    <cellStyle name="アクセント 4 10" xfId="940"/>
    <cellStyle name="アクセント 4 11" xfId="941"/>
    <cellStyle name="アクセント 4 12" xfId="942"/>
    <cellStyle name="アクセント 4 13" xfId="943"/>
    <cellStyle name="アクセント 4 14" xfId="944"/>
    <cellStyle name="アクセント 4 15" xfId="945"/>
    <cellStyle name="アクセント 4 16" xfId="946"/>
    <cellStyle name="アクセント 4 17" xfId="947"/>
    <cellStyle name="アクセント 4 18" xfId="948"/>
    <cellStyle name="アクセント 4 19" xfId="949"/>
    <cellStyle name="アクセント 4 2" xfId="950"/>
    <cellStyle name="アクセント 4 20" xfId="951"/>
    <cellStyle name="アクセント 4 21" xfId="952"/>
    <cellStyle name="アクセント 4 22" xfId="953"/>
    <cellStyle name="アクセント 4 23" xfId="954"/>
    <cellStyle name="アクセント 4 24" xfId="955"/>
    <cellStyle name="アクセント 4 25" xfId="956"/>
    <cellStyle name="アクセント 4 26" xfId="957"/>
    <cellStyle name="アクセント 4 27" xfId="958"/>
    <cellStyle name="アクセント 4 28" xfId="959"/>
    <cellStyle name="アクセント 4 29" xfId="960"/>
    <cellStyle name="アクセント 4 3" xfId="961"/>
    <cellStyle name="アクセント 4 30" xfId="962"/>
    <cellStyle name="アクセント 4 31" xfId="963"/>
    <cellStyle name="アクセント 4 32" xfId="964"/>
    <cellStyle name="アクセント 4 33" xfId="965"/>
    <cellStyle name="アクセント 4 34" xfId="966"/>
    <cellStyle name="アクセント 4 35" xfId="967"/>
    <cellStyle name="アクセント 4 36" xfId="968"/>
    <cellStyle name="アクセント 4 37" xfId="969"/>
    <cellStyle name="アクセント 4 38" xfId="970"/>
    <cellStyle name="アクセント 4 39" xfId="971"/>
    <cellStyle name="アクセント 4 4" xfId="972"/>
    <cellStyle name="アクセント 4 40" xfId="973"/>
    <cellStyle name="アクセント 4 41" xfId="974"/>
    <cellStyle name="アクセント 4 42" xfId="975"/>
    <cellStyle name="アクセント 4 43" xfId="976"/>
    <cellStyle name="アクセント 4 44" xfId="977"/>
    <cellStyle name="アクセント 4 5" xfId="978"/>
    <cellStyle name="アクセント 4 6" xfId="979"/>
    <cellStyle name="アクセント 4 7" xfId="980"/>
    <cellStyle name="アクセント 4 8" xfId="981"/>
    <cellStyle name="アクセント 4 9" xfId="982"/>
    <cellStyle name="アクセント 5" xfId="983"/>
    <cellStyle name="アクセント 5 10" xfId="984"/>
    <cellStyle name="アクセント 5 11" xfId="985"/>
    <cellStyle name="アクセント 5 12" xfId="986"/>
    <cellStyle name="アクセント 5 13" xfId="987"/>
    <cellStyle name="アクセント 5 14" xfId="988"/>
    <cellStyle name="アクセント 5 15" xfId="989"/>
    <cellStyle name="アクセント 5 16" xfId="990"/>
    <cellStyle name="アクセント 5 17" xfId="991"/>
    <cellStyle name="アクセント 5 18" xfId="992"/>
    <cellStyle name="アクセント 5 19" xfId="993"/>
    <cellStyle name="アクセント 5 2" xfId="994"/>
    <cellStyle name="アクセント 5 20" xfId="995"/>
    <cellStyle name="アクセント 5 21" xfId="996"/>
    <cellStyle name="アクセント 5 22" xfId="997"/>
    <cellStyle name="アクセント 5 23" xfId="998"/>
    <cellStyle name="アクセント 5 24" xfId="999"/>
    <cellStyle name="アクセント 5 25" xfId="1000"/>
    <cellStyle name="アクセント 5 26" xfId="1001"/>
    <cellStyle name="アクセント 5 27" xfId="1002"/>
    <cellStyle name="アクセント 5 28" xfId="1003"/>
    <cellStyle name="アクセント 5 29" xfId="1004"/>
    <cellStyle name="アクセント 5 3" xfId="1005"/>
    <cellStyle name="アクセント 5 30" xfId="1006"/>
    <cellStyle name="アクセント 5 31" xfId="1007"/>
    <cellStyle name="アクセント 5 32" xfId="1008"/>
    <cellStyle name="アクセント 5 33" xfId="1009"/>
    <cellStyle name="アクセント 5 34" xfId="1010"/>
    <cellStyle name="アクセント 5 35" xfId="1011"/>
    <cellStyle name="アクセント 5 36" xfId="1012"/>
    <cellStyle name="アクセント 5 37" xfId="1013"/>
    <cellStyle name="アクセント 5 38" xfId="1014"/>
    <cellStyle name="アクセント 5 39" xfId="1015"/>
    <cellStyle name="アクセント 5 4" xfId="1016"/>
    <cellStyle name="アクセント 5 40" xfId="1017"/>
    <cellStyle name="アクセント 5 41" xfId="1018"/>
    <cellStyle name="アクセント 5 42" xfId="1019"/>
    <cellStyle name="アクセント 5 43" xfId="1020"/>
    <cellStyle name="アクセント 5 44" xfId="1021"/>
    <cellStyle name="アクセント 5 5" xfId="1022"/>
    <cellStyle name="アクセント 5 6" xfId="1023"/>
    <cellStyle name="アクセント 5 7" xfId="1024"/>
    <cellStyle name="アクセント 5 8" xfId="1025"/>
    <cellStyle name="アクセント 5 9" xfId="1026"/>
    <cellStyle name="アクセント 6" xfId="1027"/>
    <cellStyle name="アクセント 6 10" xfId="1028"/>
    <cellStyle name="アクセント 6 11" xfId="1029"/>
    <cellStyle name="アクセント 6 12" xfId="1030"/>
    <cellStyle name="アクセント 6 13" xfId="1031"/>
    <cellStyle name="アクセント 6 14" xfId="1032"/>
    <cellStyle name="アクセント 6 15" xfId="1033"/>
    <cellStyle name="アクセント 6 16" xfId="1034"/>
    <cellStyle name="アクセント 6 17" xfId="1035"/>
    <cellStyle name="アクセント 6 18" xfId="1036"/>
    <cellStyle name="アクセント 6 19" xfId="1037"/>
    <cellStyle name="アクセント 6 2" xfId="1038"/>
    <cellStyle name="アクセント 6 20" xfId="1039"/>
    <cellStyle name="アクセント 6 21" xfId="1040"/>
    <cellStyle name="アクセント 6 22" xfId="1041"/>
    <cellStyle name="アクセント 6 23" xfId="1042"/>
    <cellStyle name="アクセント 6 24" xfId="1043"/>
    <cellStyle name="アクセント 6 25" xfId="1044"/>
    <cellStyle name="アクセント 6 26" xfId="1045"/>
    <cellStyle name="アクセント 6 27" xfId="1046"/>
    <cellStyle name="アクセント 6 28" xfId="1047"/>
    <cellStyle name="アクセント 6 29" xfId="1048"/>
    <cellStyle name="アクセント 6 3" xfId="1049"/>
    <cellStyle name="アクセント 6 30" xfId="1050"/>
    <cellStyle name="アクセント 6 31" xfId="1051"/>
    <cellStyle name="アクセント 6 32" xfId="1052"/>
    <cellStyle name="アクセント 6 33" xfId="1053"/>
    <cellStyle name="アクセント 6 34" xfId="1054"/>
    <cellStyle name="アクセント 6 35" xfId="1055"/>
    <cellStyle name="アクセント 6 36" xfId="1056"/>
    <cellStyle name="アクセント 6 37" xfId="1057"/>
    <cellStyle name="アクセント 6 38" xfId="1058"/>
    <cellStyle name="アクセント 6 39" xfId="1059"/>
    <cellStyle name="アクセント 6 4" xfId="1060"/>
    <cellStyle name="アクセント 6 40" xfId="1061"/>
    <cellStyle name="アクセント 6 41" xfId="1062"/>
    <cellStyle name="アクセント 6 42" xfId="1063"/>
    <cellStyle name="アクセント 6 43" xfId="1064"/>
    <cellStyle name="アクセント 6 44" xfId="1065"/>
    <cellStyle name="アクセント 6 5" xfId="1066"/>
    <cellStyle name="アクセント 6 6" xfId="1067"/>
    <cellStyle name="アクセント 6 7" xfId="1068"/>
    <cellStyle name="アクセント 6 8" xfId="1069"/>
    <cellStyle name="アクセント 6 9" xfId="1070"/>
    <cellStyle name="タイトル" xfId="1071"/>
    <cellStyle name="タイトル 10" xfId="1072"/>
    <cellStyle name="タイトル 11" xfId="1073"/>
    <cellStyle name="タイトル 12" xfId="1074"/>
    <cellStyle name="タイトル 13" xfId="1075"/>
    <cellStyle name="タイトル 14" xfId="1076"/>
    <cellStyle name="タイトル 15" xfId="1077"/>
    <cellStyle name="タイトル 16" xfId="1078"/>
    <cellStyle name="タイトル 17" xfId="1079"/>
    <cellStyle name="タイトル 18" xfId="1080"/>
    <cellStyle name="タイトル 19" xfId="1081"/>
    <cellStyle name="タイトル 2" xfId="1082"/>
    <cellStyle name="タイトル 20" xfId="1083"/>
    <cellStyle name="タイトル 21" xfId="1084"/>
    <cellStyle name="タイトル 22" xfId="1085"/>
    <cellStyle name="タイトル 23" xfId="1086"/>
    <cellStyle name="タイトル 24" xfId="1087"/>
    <cellStyle name="タイトル 25" xfId="1088"/>
    <cellStyle name="タイトル 26" xfId="1089"/>
    <cellStyle name="タイトル 27" xfId="1090"/>
    <cellStyle name="タイトル 28" xfId="1091"/>
    <cellStyle name="タイトル 29" xfId="1092"/>
    <cellStyle name="タイトル 3" xfId="1093"/>
    <cellStyle name="タイトル 30" xfId="1094"/>
    <cellStyle name="タイトル 31" xfId="1095"/>
    <cellStyle name="タイトル 32" xfId="1096"/>
    <cellStyle name="タイトル 33" xfId="1097"/>
    <cellStyle name="タイトル 34" xfId="1098"/>
    <cellStyle name="タイトル 35" xfId="1099"/>
    <cellStyle name="タイトル 36" xfId="1100"/>
    <cellStyle name="タイトル 37" xfId="1101"/>
    <cellStyle name="タイトル 38" xfId="1102"/>
    <cellStyle name="タイトル 39" xfId="1103"/>
    <cellStyle name="タイトル 4" xfId="1104"/>
    <cellStyle name="タイトル 40" xfId="1105"/>
    <cellStyle name="タイトル 41" xfId="1106"/>
    <cellStyle name="タイトル 42" xfId="1107"/>
    <cellStyle name="タイトル 43" xfId="1108"/>
    <cellStyle name="タイトル 44" xfId="1109"/>
    <cellStyle name="タイトル 5" xfId="1110"/>
    <cellStyle name="タイトル 6" xfId="1111"/>
    <cellStyle name="タイトル 7" xfId="1112"/>
    <cellStyle name="タイトル 8" xfId="1113"/>
    <cellStyle name="タイトル 9" xfId="1114"/>
    <cellStyle name="チェック セル" xfId="1115"/>
    <cellStyle name="チェック セル 10" xfId="1116"/>
    <cellStyle name="チェック セル 11" xfId="1117"/>
    <cellStyle name="チェック セル 12" xfId="1118"/>
    <cellStyle name="チェック セル 13" xfId="1119"/>
    <cellStyle name="チェック セル 14" xfId="1120"/>
    <cellStyle name="チェック セル 15" xfId="1121"/>
    <cellStyle name="チェック セル 16" xfId="1122"/>
    <cellStyle name="チェック セル 17" xfId="1123"/>
    <cellStyle name="チェック セル 18" xfId="1124"/>
    <cellStyle name="チェック セル 19" xfId="1125"/>
    <cellStyle name="チェック セル 2" xfId="1126"/>
    <cellStyle name="チェック セル 20" xfId="1127"/>
    <cellStyle name="チェック セル 21" xfId="1128"/>
    <cellStyle name="チェック セル 22" xfId="1129"/>
    <cellStyle name="チェック セル 23" xfId="1130"/>
    <cellStyle name="チェック セル 24" xfId="1131"/>
    <cellStyle name="チェック セル 25" xfId="1132"/>
    <cellStyle name="チェック セル 26" xfId="1133"/>
    <cellStyle name="チェック セル 27" xfId="1134"/>
    <cellStyle name="チェック セル 28" xfId="1135"/>
    <cellStyle name="チェック セル 29" xfId="1136"/>
    <cellStyle name="チェック セル 3" xfId="1137"/>
    <cellStyle name="チェック セル 30" xfId="1138"/>
    <cellStyle name="チェック セル 31" xfId="1139"/>
    <cellStyle name="チェック セル 32" xfId="1140"/>
    <cellStyle name="チェック セル 33" xfId="1141"/>
    <cellStyle name="チェック セル 34" xfId="1142"/>
    <cellStyle name="チェック セル 35" xfId="1143"/>
    <cellStyle name="チェック セル 36" xfId="1144"/>
    <cellStyle name="チェック セル 37" xfId="1145"/>
    <cellStyle name="チェック セル 38" xfId="1146"/>
    <cellStyle name="チェック セル 39" xfId="1147"/>
    <cellStyle name="チェック セル 4" xfId="1148"/>
    <cellStyle name="チェック セル 40" xfId="1149"/>
    <cellStyle name="チェック セル 41" xfId="1150"/>
    <cellStyle name="チェック セル 42" xfId="1151"/>
    <cellStyle name="チェック セル 43" xfId="1152"/>
    <cellStyle name="チェック セル 44" xfId="1153"/>
    <cellStyle name="チェック セル 5" xfId="1154"/>
    <cellStyle name="チェック セル 6" xfId="1155"/>
    <cellStyle name="チェック セル 7" xfId="1156"/>
    <cellStyle name="チェック セル 8" xfId="1157"/>
    <cellStyle name="チェック セル 9" xfId="1158"/>
    <cellStyle name="どちらでもない" xfId="1159"/>
    <cellStyle name="どちらでもない 10" xfId="1160"/>
    <cellStyle name="どちらでもない 11" xfId="1161"/>
    <cellStyle name="どちらでもない 12" xfId="1162"/>
    <cellStyle name="どちらでもない 13" xfId="1163"/>
    <cellStyle name="どちらでもない 14" xfId="1164"/>
    <cellStyle name="どちらでもない 15" xfId="1165"/>
    <cellStyle name="どちらでもない 16" xfId="1166"/>
    <cellStyle name="どちらでもない 17" xfId="1167"/>
    <cellStyle name="どちらでもない 18" xfId="1168"/>
    <cellStyle name="どちらでもない 19" xfId="1169"/>
    <cellStyle name="どちらでもない 2" xfId="1170"/>
    <cellStyle name="どちらでもない 20" xfId="1171"/>
    <cellStyle name="どちらでもない 21" xfId="1172"/>
    <cellStyle name="どちらでもない 22" xfId="1173"/>
    <cellStyle name="どちらでもない 23" xfId="1174"/>
    <cellStyle name="どちらでもない 24" xfId="1175"/>
    <cellStyle name="どちらでもない 25" xfId="1176"/>
    <cellStyle name="どちらでもない 26" xfId="1177"/>
    <cellStyle name="どちらでもない 27" xfId="1178"/>
    <cellStyle name="どちらでもない 28" xfId="1179"/>
    <cellStyle name="どちらでもない 29" xfId="1180"/>
    <cellStyle name="どちらでもない 3" xfId="1181"/>
    <cellStyle name="どちらでもない 30" xfId="1182"/>
    <cellStyle name="どちらでもない 31" xfId="1183"/>
    <cellStyle name="どちらでもない 32" xfId="1184"/>
    <cellStyle name="どちらでもない 33" xfId="1185"/>
    <cellStyle name="どちらでもない 34" xfId="1186"/>
    <cellStyle name="どちらでもない 35" xfId="1187"/>
    <cellStyle name="どちらでもない 36" xfId="1188"/>
    <cellStyle name="どちらでもない 37" xfId="1189"/>
    <cellStyle name="どちらでもない 38" xfId="1190"/>
    <cellStyle name="どちらでもない 39" xfId="1191"/>
    <cellStyle name="どちらでもない 4" xfId="1192"/>
    <cellStyle name="どちらでもない 40" xfId="1193"/>
    <cellStyle name="どちらでもない 41" xfId="1194"/>
    <cellStyle name="どちらでもない 42" xfId="1195"/>
    <cellStyle name="どちらでもない 43" xfId="1196"/>
    <cellStyle name="どちらでもない 44" xfId="1197"/>
    <cellStyle name="どちらでもない 5" xfId="1198"/>
    <cellStyle name="どちらでもない 6" xfId="1199"/>
    <cellStyle name="どちらでもない 7" xfId="1200"/>
    <cellStyle name="どちらでもない 8" xfId="1201"/>
    <cellStyle name="どちらでもない 9" xfId="1202"/>
    <cellStyle name="Percent" xfId="1203"/>
    <cellStyle name="Hyperlink" xfId="1204"/>
    <cellStyle name="メモ" xfId="1205"/>
    <cellStyle name="メモ 10" xfId="1206"/>
    <cellStyle name="メモ 11" xfId="1207"/>
    <cellStyle name="メモ 12" xfId="1208"/>
    <cellStyle name="メモ 13" xfId="1209"/>
    <cellStyle name="メモ 14" xfId="1210"/>
    <cellStyle name="メモ 15" xfId="1211"/>
    <cellStyle name="メモ 16" xfId="1212"/>
    <cellStyle name="メモ 17" xfId="1213"/>
    <cellStyle name="メモ 18" xfId="1214"/>
    <cellStyle name="メモ 19" xfId="1215"/>
    <cellStyle name="メモ 2" xfId="1216"/>
    <cellStyle name="メモ 20" xfId="1217"/>
    <cellStyle name="メモ 21" xfId="1218"/>
    <cellStyle name="メモ 22" xfId="1219"/>
    <cellStyle name="メモ 23" xfId="1220"/>
    <cellStyle name="メモ 24" xfId="1221"/>
    <cellStyle name="メモ 25" xfId="1222"/>
    <cellStyle name="メモ 26" xfId="1223"/>
    <cellStyle name="メモ 27" xfId="1224"/>
    <cellStyle name="メモ 28" xfId="1225"/>
    <cellStyle name="メモ 29" xfId="1226"/>
    <cellStyle name="メモ 3" xfId="1227"/>
    <cellStyle name="メモ 30" xfId="1228"/>
    <cellStyle name="メモ 31" xfId="1229"/>
    <cellStyle name="メモ 32" xfId="1230"/>
    <cellStyle name="メモ 33" xfId="1231"/>
    <cellStyle name="メモ 34" xfId="1232"/>
    <cellStyle name="メモ 35" xfId="1233"/>
    <cellStyle name="メモ 36" xfId="1234"/>
    <cellStyle name="メモ 37" xfId="1235"/>
    <cellStyle name="メモ 38" xfId="1236"/>
    <cellStyle name="メモ 39" xfId="1237"/>
    <cellStyle name="メモ 4" xfId="1238"/>
    <cellStyle name="メモ 40" xfId="1239"/>
    <cellStyle name="メモ 41" xfId="1240"/>
    <cellStyle name="メモ 42" xfId="1241"/>
    <cellStyle name="メモ 43" xfId="1242"/>
    <cellStyle name="メモ 44" xfId="1243"/>
    <cellStyle name="メモ 5" xfId="1244"/>
    <cellStyle name="メモ 6" xfId="1245"/>
    <cellStyle name="メモ 7" xfId="1246"/>
    <cellStyle name="メモ 8" xfId="1247"/>
    <cellStyle name="メモ 9" xfId="1248"/>
    <cellStyle name="リンク セル" xfId="1249"/>
    <cellStyle name="リンク セル 10" xfId="1250"/>
    <cellStyle name="リンク セル 11" xfId="1251"/>
    <cellStyle name="リンク セル 12" xfId="1252"/>
    <cellStyle name="リンク セル 13" xfId="1253"/>
    <cellStyle name="リンク セル 14" xfId="1254"/>
    <cellStyle name="リンク セル 15" xfId="1255"/>
    <cellStyle name="リンク セル 16" xfId="1256"/>
    <cellStyle name="リンク セル 17" xfId="1257"/>
    <cellStyle name="リンク セル 18" xfId="1258"/>
    <cellStyle name="リンク セル 19" xfId="1259"/>
    <cellStyle name="リンク セル 2" xfId="1260"/>
    <cellStyle name="リンク セル 20" xfId="1261"/>
    <cellStyle name="リンク セル 21" xfId="1262"/>
    <cellStyle name="リンク セル 22" xfId="1263"/>
    <cellStyle name="リンク セル 23" xfId="1264"/>
    <cellStyle name="リンク セル 24" xfId="1265"/>
    <cellStyle name="リンク セル 25" xfId="1266"/>
    <cellStyle name="リンク セル 26" xfId="1267"/>
    <cellStyle name="リンク セル 27" xfId="1268"/>
    <cellStyle name="リンク セル 28" xfId="1269"/>
    <cellStyle name="リンク セル 29" xfId="1270"/>
    <cellStyle name="リンク セル 3" xfId="1271"/>
    <cellStyle name="リンク セル 30" xfId="1272"/>
    <cellStyle name="リンク セル 31" xfId="1273"/>
    <cellStyle name="リンク セル 32" xfId="1274"/>
    <cellStyle name="リンク セル 33" xfId="1275"/>
    <cellStyle name="リンク セル 34" xfId="1276"/>
    <cellStyle name="リンク セル 35" xfId="1277"/>
    <cellStyle name="リンク セル 36" xfId="1278"/>
    <cellStyle name="リンク セル 37" xfId="1279"/>
    <cellStyle name="リンク セル 38" xfId="1280"/>
    <cellStyle name="リンク セル 39" xfId="1281"/>
    <cellStyle name="リンク セル 4" xfId="1282"/>
    <cellStyle name="リンク セル 40" xfId="1283"/>
    <cellStyle name="リンク セル 41" xfId="1284"/>
    <cellStyle name="リンク セル 42" xfId="1285"/>
    <cellStyle name="リンク セル 43" xfId="1286"/>
    <cellStyle name="リンク セル 44" xfId="1287"/>
    <cellStyle name="リンク セル 5" xfId="1288"/>
    <cellStyle name="リンク セル 6" xfId="1289"/>
    <cellStyle name="リンク セル 7" xfId="1290"/>
    <cellStyle name="リンク セル 8" xfId="1291"/>
    <cellStyle name="リンク セル 9" xfId="1292"/>
    <cellStyle name="悪い" xfId="1293"/>
    <cellStyle name="悪い 10" xfId="1294"/>
    <cellStyle name="悪い 11" xfId="1295"/>
    <cellStyle name="悪い 12" xfId="1296"/>
    <cellStyle name="悪い 13" xfId="1297"/>
    <cellStyle name="悪い 14" xfId="1298"/>
    <cellStyle name="悪い 15" xfId="1299"/>
    <cellStyle name="悪い 16" xfId="1300"/>
    <cellStyle name="悪い 17" xfId="1301"/>
    <cellStyle name="悪い 18" xfId="1302"/>
    <cellStyle name="悪い 19" xfId="1303"/>
    <cellStyle name="悪い 2" xfId="1304"/>
    <cellStyle name="悪い 20" xfId="1305"/>
    <cellStyle name="悪い 21" xfId="1306"/>
    <cellStyle name="悪い 22" xfId="1307"/>
    <cellStyle name="悪い 23" xfId="1308"/>
    <cellStyle name="悪い 24" xfId="1309"/>
    <cellStyle name="悪い 25" xfId="1310"/>
    <cellStyle name="悪い 26" xfId="1311"/>
    <cellStyle name="悪い 27" xfId="1312"/>
    <cellStyle name="悪い 28" xfId="1313"/>
    <cellStyle name="悪い 29" xfId="1314"/>
    <cellStyle name="悪い 3" xfId="1315"/>
    <cellStyle name="悪い 30" xfId="1316"/>
    <cellStyle name="悪い 31" xfId="1317"/>
    <cellStyle name="悪い 32" xfId="1318"/>
    <cellStyle name="悪い 33" xfId="1319"/>
    <cellStyle name="悪い 34" xfId="1320"/>
    <cellStyle name="悪い 35" xfId="1321"/>
    <cellStyle name="悪い 36" xfId="1322"/>
    <cellStyle name="悪い 37" xfId="1323"/>
    <cellStyle name="悪い 38" xfId="1324"/>
    <cellStyle name="悪い 39" xfId="1325"/>
    <cellStyle name="悪い 4" xfId="1326"/>
    <cellStyle name="悪い 40" xfId="1327"/>
    <cellStyle name="悪い 41" xfId="1328"/>
    <cellStyle name="悪い 42" xfId="1329"/>
    <cellStyle name="悪い 43" xfId="1330"/>
    <cellStyle name="悪い 44" xfId="1331"/>
    <cellStyle name="悪い 5" xfId="1332"/>
    <cellStyle name="悪い 6" xfId="1333"/>
    <cellStyle name="悪い 7" xfId="1334"/>
    <cellStyle name="悪い 8" xfId="1335"/>
    <cellStyle name="悪い 9" xfId="1336"/>
    <cellStyle name="計算" xfId="1337"/>
    <cellStyle name="計算 10" xfId="1338"/>
    <cellStyle name="計算 11" xfId="1339"/>
    <cellStyle name="計算 12" xfId="1340"/>
    <cellStyle name="計算 13" xfId="1341"/>
    <cellStyle name="計算 14" xfId="1342"/>
    <cellStyle name="計算 15" xfId="1343"/>
    <cellStyle name="計算 16" xfId="1344"/>
    <cellStyle name="計算 17" xfId="1345"/>
    <cellStyle name="計算 18" xfId="1346"/>
    <cellStyle name="計算 19" xfId="1347"/>
    <cellStyle name="計算 2" xfId="1348"/>
    <cellStyle name="計算 20" xfId="1349"/>
    <cellStyle name="計算 21" xfId="1350"/>
    <cellStyle name="計算 22" xfId="1351"/>
    <cellStyle name="計算 23" xfId="1352"/>
    <cellStyle name="計算 24" xfId="1353"/>
    <cellStyle name="計算 25" xfId="1354"/>
    <cellStyle name="計算 26" xfId="1355"/>
    <cellStyle name="計算 27" xfId="1356"/>
    <cellStyle name="計算 28" xfId="1357"/>
    <cellStyle name="計算 29" xfId="1358"/>
    <cellStyle name="計算 3" xfId="1359"/>
    <cellStyle name="計算 30" xfId="1360"/>
    <cellStyle name="計算 31" xfId="1361"/>
    <cellStyle name="計算 32" xfId="1362"/>
    <cellStyle name="計算 33" xfId="1363"/>
    <cellStyle name="計算 34" xfId="1364"/>
    <cellStyle name="計算 35" xfId="1365"/>
    <cellStyle name="計算 36" xfId="1366"/>
    <cellStyle name="計算 37" xfId="1367"/>
    <cellStyle name="計算 38" xfId="1368"/>
    <cellStyle name="計算 39" xfId="1369"/>
    <cellStyle name="計算 4" xfId="1370"/>
    <cellStyle name="計算 40" xfId="1371"/>
    <cellStyle name="計算 41" xfId="1372"/>
    <cellStyle name="計算 42" xfId="1373"/>
    <cellStyle name="計算 43" xfId="1374"/>
    <cellStyle name="計算 44" xfId="1375"/>
    <cellStyle name="計算 5" xfId="1376"/>
    <cellStyle name="計算 6" xfId="1377"/>
    <cellStyle name="計算 7" xfId="1378"/>
    <cellStyle name="計算 8" xfId="1379"/>
    <cellStyle name="計算 9" xfId="1380"/>
    <cellStyle name="警告文" xfId="1381"/>
    <cellStyle name="警告文 10" xfId="1382"/>
    <cellStyle name="警告文 11" xfId="1383"/>
    <cellStyle name="警告文 12" xfId="1384"/>
    <cellStyle name="警告文 13" xfId="1385"/>
    <cellStyle name="警告文 14" xfId="1386"/>
    <cellStyle name="警告文 15" xfId="1387"/>
    <cellStyle name="警告文 16" xfId="1388"/>
    <cellStyle name="警告文 17" xfId="1389"/>
    <cellStyle name="警告文 18" xfId="1390"/>
    <cellStyle name="警告文 19" xfId="1391"/>
    <cellStyle name="警告文 2" xfId="1392"/>
    <cellStyle name="警告文 20" xfId="1393"/>
    <cellStyle name="警告文 21" xfId="1394"/>
    <cellStyle name="警告文 22" xfId="1395"/>
    <cellStyle name="警告文 23" xfId="1396"/>
    <cellStyle name="警告文 24" xfId="1397"/>
    <cellStyle name="警告文 25" xfId="1398"/>
    <cellStyle name="警告文 26" xfId="1399"/>
    <cellStyle name="警告文 27" xfId="1400"/>
    <cellStyle name="警告文 28" xfId="1401"/>
    <cellStyle name="警告文 29" xfId="1402"/>
    <cellStyle name="警告文 3" xfId="1403"/>
    <cellStyle name="警告文 30" xfId="1404"/>
    <cellStyle name="警告文 31" xfId="1405"/>
    <cellStyle name="警告文 32" xfId="1406"/>
    <cellStyle name="警告文 33" xfId="1407"/>
    <cellStyle name="警告文 34" xfId="1408"/>
    <cellStyle name="警告文 35" xfId="1409"/>
    <cellStyle name="警告文 36" xfId="1410"/>
    <cellStyle name="警告文 37" xfId="1411"/>
    <cellStyle name="警告文 38" xfId="1412"/>
    <cellStyle name="警告文 39" xfId="1413"/>
    <cellStyle name="警告文 4" xfId="1414"/>
    <cellStyle name="警告文 40" xfId="1415"/>
    <cellStyle name="警告文 41" xfId="1416"/>
    <cellStyle name="警告文 42" xfId="1417"/>
    <cellStyle name="警告文 43" xfId="1418"/>
    <cellStyle name="警告文 44" xfId="1419"/>
    <cellStyle name="警告文 5" xfId="1420"/>
    <cellStyle name="警告文 6" xfId="1421"/>
    <cellStyle name="警告文 7" xfId="1422"/>
    <cellStyle name="警告文 8" xfId="1423"/>
    <cellStyle name="警告文 9" xfId="1424"/>
    <cellStyle name="Comma [0]" xfId="1425"/>
    <cellStyle name="Comma" xfId="1426"/>
    <cellStyle name="桁区切り 10" xfId="1427"/>
    <cellStyle name="桁区切り 11" xfId="1428"/>
    <cellStyle name="桁区切り 12" xfId="1429"/>
    <cellStyle name="桁区切り 13" xfId="1430"/>
    <cellStyle name="桁区切り 14" xfId="1431"/>
    <cellStyle name="桁区切り 15" xfId="1432"/>
    <cellStyle name="桁区切り 16" xfId="1433"/>
    <cellStyle name="桁区切り 17" xfId="1434"/>
    <cellStyle name="桁区切り 18" xfId="1435"/>
    <cellStyle name="桁区切り 19" xfId="1436"/>
    <cellStyle name="桁区切り 2" xfId="1437"/>
    <cellStyle name="桁区切り 20" xfId="1438"/>
    <cellStyle name="桁区切り 21" xfId="1439"/>
    <cellStyle name="桁区切り 22" xfId="1440"/>
    <cellStyle name="桁区切り 23" xfId="1441"/>
    <cellStyle name="桁区切り 24" xfId="1442"/>
    <cellStyle name="桁区切り 25" xfId="1443"/>
    <cellStyle name="桁区切り 26" xfId="1444"/>
    <cellStyle name="桁区切り 27" xfId="1445"/>
    <cellStyle name="桁区切り 28" xfId="1446"/>
    <cellStyle name="桁区切り 29" xfId="1447"/>
    <cellStyle name="桁区切り 3" xfId="1448"/>
    <cellStyle name="桁区切り 30" xfId="1449"/>
    <cellStyle name="桁区切り 31" xfId="1450"/>
    <cellStyle name="桁区切り 32" xfId="1451"/>
    <cellStyle name="桁区切り 33" xfId="1452"/>
    <cellStyle name="桁区切り 34" xfId="1453"/>
    <cellStyle name="桁区切り 35" xfId="1454"/>
    <cellStyle name="桁区切り 36" xfId="1455"/>
    <cellStyle name="桁区切り 37" xfId="1456"/>
    <cellStyle name="桁区切り 38" xfId="1457"/>
    <cellStyle name="桁区切り 39" xfId="1458"/>
    <cellStyle name="桁区切り 4" xfId="1459"/>
    <cellStyle name="桁区切り 40" xfId="1460"/>
    <cellStyle name="桁区切り 41" xfId="1461"/>
    <cellStyle name="桁区切り 42" xfId="1462"/>
    <cellStyle name="桁区切り 43" xfId="1463"/>
    <cellStyle name="桁区切り 44" xfId="1464"/>
    <cellStyle name="桁区切り 5" xfId="1465"/>
    <cellStyle name="桁区切り 6" xfId="1466"/>
    <cellStyle name="桁区切り 7" xfId="1467"/>
    <cellStyle name="桁区切り 8" xfId="1468"/>
    <cellStyle name="桁区切り 9" xfId="1469"/>
    <cellStyle name="見出し 1" xfId="1470"/>
    <cellStyle name="見出し 1 10" xfId="1471"/>
    <cellStyle name="見出し 1 11" xfId="1472"/>
    <cellStyle name="見出し 1 12" xfId="1473"/>
    <cellStyle name="見出し 1 13" xfId="1474"/>
    <cellStyle name="見出し 1 14" xfId="1475"/>
    <cellStyle name="見出し 1 15" xfId="1476"/>
    <cellStyle name="見出し 1 16" xfId="1477"/>
    <cellStyle name="見出し 1 17" xfId="1478"/>
    <cellStyle name="見出し 1 18" xfId="1479"/>
    <cellStyle name="見出し 1 19" xfId="1480"/>
    <cellStyle name="見出し 1 2" xfId="1481"/>
    <cellStyle name="見出し 1 20" xfId="1482"/>
    <cellStyle name="見出し 1 21" xfId="1483"/>
    <cellStyle name="見出し 1 22" xfId="1484"/>
    <cellStyle name="見出し 1 23" xfId="1485"/>
    <cellStyle name="見出し 1 24" xfId="1486"/>
    <cellStyle name="見出し 1 25" xfId="1487"/>
    <cellStyle name="見出し 1 26" xfId="1488"/>
    <cellStyle name="見出し 1 27" xfId="1489"/>
    <cellStyle name="見出し 1 28" xfId="1490"/>
    <cellStyle name="見出し 1 29" xfId="1491"/>
    <cellStyle name="見出し 1 3" xfId="1492"/>
    <cellStyle name="見出し 1 30" xfId="1493"/>
    <cellStyle name="見出し 1 31" xfId="1494"/>
    <cellStyle name="見出し 1 32" xfId="1495"/>
    <cellStyle name="見出し 1 33" xfId="1496"/>
    <cellStyle name="見出し 1 34" xfId="1497"/>
    <cellStyle name="見出し 1 35" xfId="1498"/>
    <cellStyle name="見出し 1 36" xfId="1499"/>
    <cellStyle name="見出し 1 37" xfId="1500"/>
    <cellStyle name="見出し 1 38" xfId="1501"/>
    <cellStyle name="見出し 1 39" xfId="1502"/>
    <cellStyle name="見出し 1 4" xfId="1503"/>
    <cellStyle name="見出し 1 40" xfId="1504"/>
    <cellStyle name="見出し 1 41" xfId="1505"/>
    <cellStyle name="見出し 1 42" xfId="1506"/>
    <cellStyle name="見出し 1 43" xfId="1507"/>
    <cellStyle name="見出し 1 44" xfId="1508"/>
    <cellStyle name="見出し 1 5" xfId="1509"/>
    <cellStyle name="見出し 1 6" xfId="1510"/>
    <cellStyle name="見出し 1 7" xfId="1511"/>
    <cellStyle name="見出し 1 8" xfId="1512"/>
    <cellStyle name="見出し 1 9" xfId="1513"/>
    <cellStyle name="見出し 2" xfId="1514"/>
    <cellStyle name="見出し 2 10" xfId="1515"/>
    <cellStyle name="見出し 2 11" xfId="1516"/>
    <cellStyle name="見出し 2 12" xfId="1517"/>
    <cellStyle name="見出し 2 13" xfId="1518"/>
    <cellStyle name="見出し 2 14" xfId="1519"/>
    <cellStyle name="見出し 2 15" xfId="1520"/>
    <cellStyle name="見出し 2 16" xfId="1521"/>
    <cellStyle name="見出し 2 17" xfId="1522"/>
    <cellStyle name="見出し 2 18" xfId="1523"/>
    <cellStyle name="見出し 2 19" xfId="1524"/>
    <cellStyle name="見出し 2 2" xfId="1525"/>
    <cellStyle name="見出し 2 20" xfId="1526"/>
    <cellStyle name="見出し 2 21" xfId="1527"/>
    <cellStyle name="見出し 2 22" xfId="1528"/>
    <cellStyle name="見出し 2 23" xfId="1529"/>
    <cellStyle name="見出し 2 24" xfId="1530"/>
    <cellStyle name="見出し 2 25" xfId="1531"/>
    <cellStyle name="見出し 2 26" xfId="1532"/>
    <cellStyle name="見出し 2 27" xfId="1533"/>
    <cellStyle name="見出し 2 28" xfId="1534"/>
    <cellStyle name="見出し 2 29" xfId="1535"/>
    <cellStyle name="見出し 2 3" xfId="1536"/>
    <cellStyle name="見出し 2 30" xfId="1537"/>
    <cellStyle name="見出し 2 31" xfId="1538"/>
    <cellStyle name="見出し 2 32" xfId="1539"/>
    <cellStyle name="見出し 2 33" xfId="1540"/>
    <cellStyle name="見出し 2 34" xfId="1541"/>
    <cellStyle name="見出し 2 35" xfId="1542"/>
    <cellStyle name="見出し 2 36" xfId="1543"/>
    <cellStyle name="見出し 2 37" xfId="1544"/>
    <cellStyle name="見出し 2 38" xfId="1545"/>
    <cellStyle name="見出し 2 39" xfId="1546"/>
    <cellStyle name="見出し 2 4" xfId="1547"/>
    <cellStyle name="見出し 2 40" xfId="1548"/>
    <cellStyle name="見出し 2 41" xfId="1549"/>
    <cellStyle name="見出し 2 42" xfId="1550"/>
    <cellStyle name="見出し 2 43" xfId="1551"/>
    <cellStyle name="見出し 2 44" xfId="1552"/>
    <cellStyle name="見出し 2 5" xfId="1553"/>
    <cellStyle name="見出し 2 6" xfId="1554"/>
    <cellStyle name="見出し 2 7" xfId="1555"/>
    <cellStyle name="見出し 2 8" xfId="1556"/>
    <cellStyle name="見出し 2 9" xfId="1557"/>
    <cellStyle name="見出し 3" xfId="1558"/>
    <cellStyle name="見出し 3 10" xfId="1559"/>
    <cellStyle name="見出し 3 11" xfId="1560"/>
    <cellStyle name="見出し 3 12" xfId="1561"/>
    <cellStyle name="見出し 3 13" xfId="1562"/>
    <cellStyle name="見出し 3 14" xfId="1563"/>
    <cellStyle name="見出し 3 15" xfId="1564"/>
    <cellStyle name="見出し 3 16" xfId="1565"/>
    <cellStyle name="見出し 3 17" xfId="1566"/>
    <cellStyle name="見出し 3 18" xfId="1567"/>
    <cellStyle name="見出し 3 19" xfId="1568"/>
    <cellStyle name="見出し 3 2" xfId="1569"/>
    <cellStyle name="見出し 3 20" xfId="1570"/>
    <cellStyle name="見出し 3 21" xfId="1571"/>
    <cellStyle name="見出し 3 22" xfId="1572"/>
    <cellStyle name="見出し 3 23" xfId="1573"/>
    <cellStyle name="見出し 3 24" xfId="1574"/>
    <cellStyle name="見出し 3 25" xfId="1575"/>
    <cellStyle name="見出し 3 26" xfId="1576"/>
    <cellStyle name="見出し 3 27" xfId="1577"/>
    <cellStyle name="見出し 3 28" xfId="1578"/>
    <cellStyle name="見出し 3 29" xfId="1579"/>
    <cellStyle name="見出し 3 3" xfId="1580"/>
    <cellStyle name="見出し 3 30" xfId="1581"/>
    <cellStyle name="見出し 3 31" xfId="1582"/>
    <cellStyle name="見出し 3 32" xfId="1583"/>
    <cellStyle name="見出し 3 33" xfId="1584"/>
    <cellStyle name="見出し 3 34" xfId="1585"/>
    <cellStyle name="見出し 3 35" xfId="1586"/>
    <cellStyle name="見出し 3 36" xfId="1587"/>
    <cellStyle name="見出し 3 37" xfId="1588"/>
    <cellStyle name="見出し 3 38" xfId="1589"/>
    <cellStyle name="見出し 3 39" xfId="1590"/>
    <cellStyle name="見出し 3 4" xfId="1591"/>
    <cellStyle name="見出し 3 40" xfId="1592"/>
    <cellStyle name="見出し 3 41" xfId="1593"/>
    <cellStyle name="見出し 3 42" xfId="1594"/>
    <cellStyle name="見出し 3 43" xfId="1595"/>
    <cellStyle name="見出し 3 44" xfId="1596"/>
    <cellStyle name="見出し 3 5" xfId="1597"/>
    <cellStyle name="見出し 3 6" xfId="1598"/>
    <cellStyle name="見出し 3 7" xfId="1599"/>
    <cellStyle name="見出し 3 8" xfId="1600"/>
    <cellStyle name="見出し 3 9" xfId="1601"/>
    <cellStyle name="見出し 4" xfId="1602"/>
    <cellStyle name="見出し 4 10" xfId="1603"/>
    <cellStyle name="見出し 4 11" xfId="1604"/>
    <cellStyle name="見出し 4 12" xfId="1605"/>
    <cellStyle name="見出し 4 13" xfId="1606"/>
    <cellStyle name="見出し 4 14" xfId="1607"/>
    <cellStyle name="見出し 4 15" xfId="1608"/>
    <cellStyle name="見出し 4 16" xfId="1609"/>
    <cellStyle name="見出し 4 17" xfId="1610"/>
    <cellStyle name="見出し 4 18" xfId="1611"/>
    <cellStyle name="見出し 4 19" xfId="1612"/>
    <cellStyle name="見出し 4 2" xfId="1613"/>
    <cellStyle name="見出し 4 20" xfId="1614"/>
    <cellStyle name="見出し 4 21" xfId="1615"/>
    <cellStyle name="見出し 4 22" xfId="1616"/>
    <cellStyle name="見出し 4 23" xfId="1617"/>
    <cellStyle name="見出し 4 24" xfId="1618"/>
    <cellStyle name="見出し 4 25" xfId="1619"/>
    <cellStyle name="見出し 4 26" xfId="1620"/>
    <cellStyle name="見出し 4 27" xfId="1621"/>
    <cellStyle name="見出し 4 28" xfId="1622"/>
    <cellStyle name="見出し 4 29" xfId="1623"/>
    <cellStyle name="見出し 4 3" xfId="1624"/>
    <cellStyle name="見出し 4 30" xfId="1625"/>
    <cellStyle name="見出し 4 31" xfId="1626"/>
    <cellStyle name="見出し 4 32" xfId="1627"/>
    <cellStyle name="見出し 4 33" xfId="1628"/>
    <cellStyle name="見出し 4 34" xfId="1629"/>
    <cellStyle name="見出し 4 35" xfId="1630"/>
    <cellStyle name="見出し 4 36" xfId="1631"/>
    <cellStyle name="見出し 4 37" xfId="1632"/>
    <cellStyle name="見出し 4 38" xfId="1633"/>
    <cellStyle name="見出し 4 39" xfId="1634"/>
    <cellStyle name="見出し 4 4" xfId="1635"/>
    <cellStyle name="見出し 4 40" xfId="1636"/>
    <cellStyle name="見出し 4 41" xfId="1637"/>
    <cellStyle name="見出し 4 42" xfId="1638"/>
    <cellStyle name="見出し 4 43" xfId="1639"/>
    <cellStyle name="見出し 4 44" xfId="1640"/>
    <cellStyle name="見出し 4 5" xfId="1641"/>
    <cellStyle name="見出し 4 6" xfId="1642"/>
    <cellStyle name="見出し 4 7" xfId="1643"/>
    <cellStyle name="見出し 4 8" xfId="1644"/>
    <cellStyle name="見出し 4 9" xfId="1645"/>
    <cellStyle name="集計" xfId="1646"/>
    <cellStyle name="集計 10" xfId="1647"/>
    <cellStyle name="集計 11" xfId="1648"/>
    <cellStyle name="集計 12" xfId="1649"/>
    <cellStyle name="集計 13" xfId="1650"/>
    <cellStyle name="集計 14" xfId="1651"/>
    <cellStyle name="集計 15" xfId="1652"/>
    <cellStyle name="集計 16" xfId="1653"/>
    <cellStyle name="集計 17" xfId="1654"/>
    <cellStyle name="集計 18" xfId="1655"/>
    <cellStyle name="集計 19" xfId="1656"/>
    <cellStyle name="集計 2" xfId="1657"/>
    <cellStyle name="集計 20" xfId="1658"/>
    <cellStyle name="集計 21" xfId="1659"/>
    <cellStyle name="集計 22" xfId="1660"/>
    <cellStyle name="集計 23" xfId="1661"/>
    <cellStyle name="集計 24" xfId="1662"/>
    <cellStyle name="集計 25" xfId="1663"/>
    <cellStyle name="集計 26" xfId="1664"/>
    <cellStyle name="集計 27" xfId="1665"/>
    <cellStyle name="集計 28" xfId="1666"/>
    <cellStyle name="集計 29" xfId="1667"/>
    <cellStyle name="集計 3" xfId="1668"/>
    <cellStyle name="集計 30" xfId="1669"/>
    <cellStyle name="集計 31" xfId="1670"/>
    <cellStyle name="集計 32" xfId="1671"/>
    <cellStyle name="集計 33" xfId="1672"/>
    <cellStyle name="集計 34" xfId="1673"/>
    <cellStyle name="集計 35" xfId="1674"/>
    <cellStyle name="集計 36" xfId="1675"/>
    <cellStyle name="集計 37" xfId="1676"/>
    <cellStyle name="集計 38" xfId="1677"/>
    <cellStyle name="集計 39" xfId="1678"/>
    <cellStyle name="集計 4" xfId="1679"/>
    <cellStyle name="集計 40" xfId="1680"/>
    <cellStyle name="集計 41" xfId="1681"/>
    <cellStyle name="集計 42" xfId="1682"/>
    <cellStyle name="集計 43" xfId="1683"/>
    <cellStyle name="集計 44" xfId="1684"/>
    <cellStyle name="集計 5" xfId="1685"/>
    <cellStyle name="集計 6" xfId="1686"/>
    <cellStyle name="集計 7" xfId="1687"/>
    <cellStyle name="集計 8" xfId="1688"/>
    <cellStyle name="集計 9" xfId="1689"/>
    <cellStyle name="出力" xfId="1690"/>
    <cellStyle name="出力 10" xfId="1691"/>
    <cellStyle name="出力 11" xfId="1692"/>
    <cellStyle name="出力 12" xfId="1693"/>
    <cellStyle name="出力 13" xfId="1694"/>
    <cellStyle name="出力 14" xfId="1695"/>
    <cellStyle name="出力 15" xfId="1696"/>
    <cellStyle name="出力 16" xfId="1697"/>
    <cellStyle name="出力 17" xfId="1698"/>
    <cellStyle name="出力 18" xfId="1699"/>
    <cellStyle name="出力 19" xfId="1700"/>
    <cellStyle name="出力 2" xfId="1701"/>
    <cellStyle name="出力 20" xfId="1702"/>
    <cellStyle name="出力 21" xfId="1703"/>
    <cellStyle name="出力 22" xfId="1704"/>
    <cellStyle name="出力 23" xfId="1705"/>
    <cellStyle name="出力 24" xfId="1706"/>
    <cellStyle name="出力 25" xfId="1707"/>
    <cellStyle name="出力 26" xfId="1708"/>
    <cellStyle name="出力 27" xfId="1709"/>
    <cellStyle name="出力 28" xfId="1710"/>
    <cellStyle name="出力 29" xfId="1711"/>
    <cellStyle name="出力 3" xfId="1712"/>
    <cellStyle name="出力 30" xfId="1713"/>
    <cellStyle name="出力 31" xfId="1714"/>
    <cellStyle name="出力 32" xfId="1715"/>
    <cellStyle name="出力 33" xfId="1716"/>
    <cellStyle name="出力 34" xfId="1717"/>
    <cellStyle name="出力 35" xfId="1718"/>
    <cellStyle name="出力 36" xfId="1719"/>
    <cellStyle name="出力 37" xfId="1720"/>
    <cellStyle name="出力 38" xfId="1721"/>
    <cellStyle name="出力 39" xfId="1722"/>
    <cellStyle name="出力 4" xfId="1723"/>
    <cellStyle name="出力 40" xfId="1724"/>
    <cellStyle name="出力 41" xfId="1725"/>
    <cellStyle name="出力 42" xfId="1726"/>
    <cellStyle name="出力 43" xfId="1727"/>
    <cellStyle name="出力 44" xfId="1728"/>
    <cellStyle name="出力 5" xfId="1729"/>
    <cellStyle name="出力 6" xfId="1730"/>
    <cellStyle name="出力 7" xfId="1731"/>
    <cellStyle name="出力 8" xfId="1732"/>
    <cellStyle name="出力 9" xfId="1733"/>
    <cellStyle name="説明文" xfId="1734"/>
    <cellStyle name="説明文 10" xfId="1735"/>
    <cellStyle name="説明文 11" xfId="1736"/>
    <cellStyle name="説明文 12" xfId="1737"/>
    <cellStyle name="説明文 13" xfId="1738"/>
    <cellStyle name="説明文 14" xfId="1739"/>
    <cellStyle name="説明文 15" xfId="1740"/>
    <cellStyle name="説明文 16" xfId="1741"/>
    <cellStyle name="説明文 17" xfId="1742"/>
    <cellStyle name="説明文 18" xfId="1743"/>
    <cellStyle name="説明文 19" xfId="1744"/>
    <cellStyle name="説明文 2" xfId="1745"/>
    <cellStyle name="説明文 20" xfId="1746"/>
    <cellStyle name="説明文 21" xfId="1747"/>
    <cellStyle name="説明文 22" xfId="1748"/>
    <cellStyle name="説明文 23" xfId="1749"/>
    <cellStyle name="説明文 24" xfId="1750"/>
    <cellStyle name="説明文 25" xfId="1751"/>
    <cellStyle name="説明文 26" xfId="1752"/>
    <cellStyle name="説明文 27" xfId="1753"/>
    <cellStyle name="説明文 28" xfId="1754"/>
    <cellStyle name="説明文 29" xfId="1755"/>
    <cellStyle name="説明文 3" xfId="1756"/>
    <cellStyle name="説明文 30" xfId="1757"/>
    <cellStyle name="説明文 31" xfId="1758"/>
    <cellStyle name="説明文 32" xfId="1759"/>
    <cellStyle name="説明文 33" xfId="1760"/>
    <cellStyle name="説明文 34" xfId="1761"/>
    <cellStyle name="説明文 35" xfId="1762"/>
    <cellStyle name="説明文 36" xfId="1763"/>
    <cellStyle name="説明文 37" xfId="1764"/>
    <cellStyle name="説明文 38" xfId="1765"/>
    <cellStyle name="説明文 39" xfId="1766"/>
    <cellStyle name="説明文 4" xfId="1767"/>
    <cellStyle name="説明文 40" xfId="1768"/>
    <cellStyle name="説明文 41" xfId="1769"/>
    <cellStyle name="説明文 42" xfId="1770"/>
    <cellStyle name="説明文 43" xfId="1771"/>
    <cellStyle name="説明文 44" xfId="1772"/>
    <cellStyle name="説明文 5" xfId="1773"/>
    <cellStyle name="説明文 6" xfId="1774"/>
    <cellStyle name="説明文 7" xfId="1775"/>
    <cellStyle name="説明文 8" xfId="1776"/>
    <cellStyle name="説明文 9" xfId="1777"/>
    <cellStyle name="Currency [0]" xfId="1778"/>
    <cellStyle name="Currency" xfId="1779"/>
    <cellStyle name="入力" xfId="1780"/>
    <cellStyle name="入力 10" xfId="1781"/>
    <cellStyle name="入力 11" xfId="1782"/>
    <cellStyle name="入力 12" xfId="1783"/>
    <cellStyle name="入力 13" xfId="1784"/>
    <cellStyle name="入力 14" xfId="1785"/>
    <cellStyle name="入力 15" xfId="1786"/>
    <cellStyle name="入力 16" xfId="1787"/>
    <cellStyle name="入力 17" xfId="1788"/>
    <cellStyle name="入力 18" xfId="1789"/>
    <cellStyle name="入力 19" xfId="1790"/>
    <cellStyle name="入力 2" xfId="1791"/>
    <cellStyle name="入力 20" xfId="1792"/>
    <cellStyle name="入力 21" xfId="1793"/>
    <cellStyle name="入力 22" xfId="1794"/>
    <cellStyle name="入力 23" xfId="1795"/>
    <cellStyle name="入力 24" xfId="1796"/>
    <cellStyle name="入力 25" xfId="1797"/>
    <cellStyle name="入力 26" xfId="1798"/>
    <cellStyle name="入力 27" xfId="1799"/>
    <cellStyle name="入力 28" xfId="1800"/>
    <cellStyle name="入力 29" xfId="1801"/>
    <cellStyle name="入力 3" xfId="1802"/>
    <cellStyle name="入力 30" xfId="1803"/>
    <cellStyle name="入力 31" xfId="1804"/>
    <cellStyle name="入力 32" xfId="1805"/>
    <cellStyle name="入力 33" xfId="1806"/>
    <cellStyle name="入力 34" xfId="1807"/>
    <cellStyle name="入力 35" xfId="1808"/>
    <cellStyle name="入力 36" xfId="1809"/>
    <cellStyle name="入力 37" xfId="1810"/>
    <cellStyle name="入力 38" xfId="1811"/>
    <cellStyle name="入力 39" xfId="1812"/>
    <cellStyle name="入力 4" xfId="1813"/>
    <cellStyle name="入力 40" xfId="1814"/>
    <cellStyle name="入力 41" xfId="1815"/>
    <cellStyle name="入力 42" xfId="1816"/>
    <cellStyle name="入力 43" xfId="1817"/>
    <cellStyle name="入力 44" xfId="1818"/>
    <cellStyle name="入力 5" xfId="1819"/>
    <cellStyle name="入力 6" xfId="1820"/>
    <cellStyle name="入力 7" xfId="1821"/>
    <cellStyle name="入力 8" xfId="1822"/>
    <cellStyle name="入力 9" xfId="1823"/>
    <cellStyle name="標準 10" xfId="1824"/>
    <cellStyle name="標準 11" xfId="1825"/>
    <cellStyle name="標準 12" xfId="1826"/>
    <cellStyle name="標準 13" xfId="1827"/>
    <cellStyle name="標準 14" xfId="1828"/>
    <cellStyle name="標準 15" xfId="1829"/>
    <cellStyle name="標準 16" xfId="1830"/>
    <cellStyle name="標準 17" xfId="1831"/>
    <cellStyle name="標準 18" xfId="1832"/>
    <cellStyle name="標準 19" xfId="1833"/>
    <cellStyle name="標準 2" xfId="1834"/>
    <cellStyle name="標準 20" xfId="1835"/>
    <cellStyle name="標準 21" xfId="1836"/>
    <cellStyle name="標準 22" xfId="1837"/>
    <cellStyle name="標準 23" xfId="1838"/>
    <cellStyle name="標準 24" xfId="1839"/>
    <cellStyle name="標準 25" xfId="1840"/>
    <cellStyle name="標準 26" xfId="1841"/>
    <cellStyle name="標準 27" xfId="1842"/>
    <cellStyle name="標準 28" xfId="1843"/>
    <cellStyle name="標準 29" xfId="1844"/>
    <cellStyle name="標準 3" xfId="1845"/>
    <cellStyle name="標準 30" xfId="1846"/>
    <cellStyle name="標準 31" xfId="1847"/>
    <cellStyle name="標準 32" xfId="1848"/>
    <cellStyle name="標準 33" xfId="1849"/>
    <cellStyle name="標準 34" xfId="1850"/>
    <cellStyle name="標準 35" xfId="1851"/>
    <cellStyle name="標準 36" xfId="1852"/>
    <cellStyle name="標準 37" xfId="1853"/>
    <cellStyle name="標準 38" xfId="1854"/>
    <cellStyle name="標準 39" xfId="1855"/>
    <cellStyle name="標準 4" xfId="1856"/>
    <cellStyle name="標準 40" xfId="1857"/>
    <cellStyle name="標準 41" xfId="1858"/>
    <cellStyle name="標準 42" xfId="1859"/>
    <cellStyle name="標準 43" xfId="1860"/>
    <cellStyle name="標準 44" xfId="1861"/>
    <cellStyle name="標準 5" xfId="1862"/>
    <cellStyle name="標準 6" xfId="1863"/>
    <cellStyle name="標準 7" xfId="1864"/>
    <cellStyle name="標準 8" xfId="1865"/>
    <cellStyle name="標準 9" xfId="1866"/>
    <cellStyle name="Followed Hyperlink" xfId="1867"/>
    <cellStyle name="良い" xfId="1868"/>
    <cellStyle name="良い 10" xfId="1869"/>
    <cellStyle name="良い 11" xfId="1870"/>
    <cellStyle name="良い 12" xfId="1871"/>
    <cellStyle name="良い 13" xfId="1872"/>
    <cellStyle name="良い 14" xfId="1873"/>
    <cellStyle name="良い 15" xfId="1874"/>
    <cellStyle name="良い 16" xfId="1875"/>
    <cellStyle name="良い 17" xfId="1876"/>
    <cellStyle name="良い 18" xfId="1877"/>
    <cellStyle name="良い 19" xfId="1878"/>
    <cellStyle name="良い 2" xfId="1879"/>
    <cellStyle name="良い 20" xfId="1880"/>
    <cellStyle name="良い 21" xfId="1881"/>
    <cellStyle name="良い 22" xfId="1882"/>
    <cellStyle name="良い 23" xfId="1883"/>
    <cellStyle name="良い 24" xfId="1884"/>
    <cellStyle name="良い 25" xfId="1885"/>
    <cellStyle name="良い 26" xfId="1886"/>
    <cellStyle name="良い 27" xfId="1887"/>
    <cellStyle name="良い 28" xfId="1888"/>
    <cellStyle name="良い 29" xfId="1889"/>
    <cellStyle name="良い 3" xfId="1890"/>
    <cellStyle name="良い 30" xfId="1891"/>
    <cellStyle name="良い 31" xfId="1892"/>
    <cellStyle name="良い 32" xfId="1893"/>
    <cellStyle name="良い 33" xfId="1894"/>
    <cellStyle name="良い 34" xfId="1895"/>
    <cellStyle name="良い 35" xfId="1896"/>
    <cellStyle name="良い 36" xfId="1897"/>
    <cellStyle name="良い 37" xfId="1898"/>
    <cellStyle name="良い 38" xfId="1899"/>
    <cellStyle name="良い 39" xfId="1900"/>
    <cellStyle name="良い 4" xfId="1901"/>
    <cellStyle name="良い 40" xfId="1902"/>
    <cellStyle name="良い 41" xfId="1903"/>
    <cellStyle name="良い 42" xfId="1904"/>
    <cellStyle name="良い 43" xfId="1905"/>
    <cellStyle name="良い 44" xfId="1906"/>
    <cellStyle name="良い 5" xfId="1907"/>
    <cellStyle name="良い 6" xfId="1908"/>
    <cellStyle name="良い 7" xfId="1909"/>
    <cellStyle name="良い 8" xfId="1910"/>
    <cellStyle name="良い 9" xfId="19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I3" sqref="I3"/>
    </sheetView>
  </sheetViews>
  <sheetFormatPr defaultColWidth="9.125" defaultRowHeight="12.75"/>
  <cols>
    <col min="1" max="6" width="2.625" style="1" customWidth="1"/>
    <col min="7" max="7" width="15.50390625" style="1" customWidth="1"/>
    <col min="8" max="9" width="10.125" style="2" customWidth="1"/>
    <col min="10" max="10" width="9.625" style="2" customWidth="1"/>
    <col min="11" max="11" width="9.375" style="2" customWidth="1"/>
    <col min="12" max="12" width="8.625" style="2" customWidth="1"/>
    <col min="13" max="14" width="7.50390625" style="2" customWidth="1"/>
    <col min="15" max="15" width="8.875" style="2" customWidth="1"/>
    <col min="16" max="16" width="2.625" style="2" customWidth="1"/>
    <col min="17" max="18" width="10.125" style="2" customWidth="1"/>
    <col min="19" max="19" width="9.125" style="2" customWidth="1"/>
    <col min="20" max="20" width="8.875" style="2" customWidth="1"/>
    <col min="21" max="21" width="8.50390625" style="2" customWidth="1"/>
    <col min="22" max="23" width="7.50390625" style="2" customWidth="1"/>
    <col min="24" max="24" width="8.625" style="2" customWidth="1"/>
    <col min="25" max="29" width="2.625" style="1" customWidth="1"/>
    <col min="30" max="30" width="15.50390625" style="1" customWidth="1"/>
    <col min="31" max="34" width="9.375" style="2" customWidth="1"/>
    <col min="35" max="42" width="8.50390625" style="2" customWidth="1"/>
    <col min="43" max="16384" width="9.125" style="2" customWidth="1"/>
  </cols>
  <sheetData>
    <row r="1" spans="2:17" ht="12">
      <c r="B1" s="66" t="s">
        <v>121</v>
      </c>
      <c r="Q1" s="67" t="s">
        <v>122</v>
      </c>
    </row>
    <row r="2" spans="2:30" s="3" customFormat="1" ht="14.25">
      <c r="B2" s="4"/>
      <c r="C2" s="4"/>
      <c r="D2" s="4"/>
      <c r="E2" s="4"/>
      <c r="F2" s="4"/>
      <c r="G2" s="4"/>
      <c r="H2" s="164" t="s">
        <v>96</v>
      </c>
      <c r="I2" s="164"/>
      <c r="J2" s="164"/>
      <c r="K2" s="164"/>
      <c r="L2" s="164"/>
      <c r="M2" s="164"/>
      <c r="N2" s="164"/>
      <c r="O2" s="4"/>
      <c r="Q2" s="4"/>
      <c r="R2" s="164" t="s">
        <v>94</v>
      </c>
      <c r="S2" s="164"/>
      <c r="T2" s="164"/>
      <c r="U2" s="164"/>
      <c r="V2" s="164"/>
      <c r="W2" s="164"/>
      <c r="X2" s="164"/>
      <c r="Y2" s="4"/>
      <c r="Z2" s="4"/>
      <c r="AA2" s="4"/>
      <c r="AB2" s="4"/>
      <c r="AC2" s="4"/>
      <c r="AD2" s="5"/>
    </row>
    <row r="3" spans="1:30" s="8" customFormat="1" ht="18.75" customHeight="1" thickBot="1">
      <c r="A3" s="6"/>
      <c r="B3" s="6" t="s">
        <v>22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  <c r="AD3" s="6"/>
    </row>
    <row r="4" spans="2:30" s="9" customFormat="1" ht="12">
      <c r="B4" s="182" t="s">
        <v>78</v>
      </c>
      <c r="C4" s="182"/>
      <c r="D4" s="182"/>
      <c r="E4" s="182"/>
      <c r="F4" s="182"/>
      <c r="G4" s="183"/>
      <c r="H4" s="180" t="s">
        <v>0</v>
      </c>
      <c r="I4" s="181"/>
      <c r="J4" s="181"/>
      <c r="K4" s="181"/>
      <c r="L4" s="181"/>
      <c r="M4" s="181"/>
      <c r="N4" s="181"/>
      <c r="O4" s="181"/>
      <c r="P4" s="10"/>
      <c r="Q4" s="181" t="s">
        <v>1</v>
      </c>
      <c r="R4" s="181"/>
      <c r="S4" s="181"/>
      <c r="T4" s="181"/>
      <c r="U4" s="181"/>
      <c r="V4" s="181"/>
      <c r="W4" s="181"/>
      <c r="X4" s="181"/>
      <c r="Y4" s="156" t="s">
        <v>79</v>
      </c>
      <c r="Z4" s="157"/>
      <c r="AA4" s="157"/>
      <c r="AB4" s="157"/>
      <c r="AC4" s="157"/>
      <c r="AD4" s="157"/>
    </row>
    <row r="5" spans="2:30" s="9" customFormat="1" ht="12">
      <c r="B5" s="184"/>
      <c r="C5" s="184"/>
      <c r="D5" s="184"/>
      <c r="E5" s="184"/>
      <c r="F5" s="184"/>
      <c r="G5" s="185"/>
      <c r="H5" s="11"/>
      <c r="I5" s="11"/>
      <c r="J5" s="11"/>
      <c r="K5" s="11"/>
      <c r="L5" s="11"/>
      <c r="M5" s="11"/>
      <c r="N5" s="188" t="s">
        <v>76</v>
      </c>
      <c r="O5" s="191" t="s">
        <v>77</v>
      </c>
      <c r="P5" s="10"/>
      <c r="Q5" s="12"/>
      <c r="R5" s="11"/>
      <c r="S5" s="11"/>
      <c r="T5" s="11"/>
      <c r="U5" s="11"/>
      <c r="V5" s="11"/>
      <c r="W5" s="188" t="s">
        <v>76</v>
      </c>
      <c r="X5" s="191" t="s">
        <v>77</v>
      </c>
      <c r="Y5" s="158"/>
      <c r="Z5" s="159"/>
      <c r="AA5" s="159"/>
      <c r="AB5" s="159"/>
      <c r="AC5" s="159"/>
      <c r="AD5" s="159"/>
    </row>
    <row r="6" spans="2:31" s="9" customFormat="1" ht="12">
      <c r="B6" s="184"/>
      <c r="C6" s="184"/>
      <c r="D6" s="184"/>
      <c r="E6" s="184"/>
      <c r="F6" s="184"/>
      <c r="G6" s="185"/>
      <c r="H6" s="13" t="s">
        <v>64</v>
      </c>
      <c r="I6" s="13" t="s">
        <v>65</v>
      </c>
      <c r="J6" s="13" t="s">
        <v>66</v>
      </c>
      <c r="K6" s="13" t="s">
        <v>67</v>
      </c>
      <c r="L6" s="13" t="s">
        <v>68</v>
      </c>
      <c r="M6" s="13" t="s">
        <v>69</v>
      </c>
      <c r="N6" s="189"/>
      <c r="O6" s="192"/>
      <c r="P6" s="10"/>
      <c r="Q6" s="14" t="s">
        <v>64</v>
      </c>
      <c r="R6" s="13" t="s">
        <v>65</v>
      </c>
      <c r="S6" s="13" t="s">
        <v>66</v>
      </c>
      <c r="T6" s="13" t="s">
        <v>67</v>
      </c>
      <c r="U6" s="13" t="s">
        <v>68</v>
      </c>
      <c r="V6" s="13" t="s">
        <v>69</v>
      </c>
      <c r="W6" s="189"/>
      <c r="X6" s="192"/>
      <c r="Y6" s="158"/>
      <c r="Z6" s="159"/>
      <c r="AA6" s="159"/>
      <c r="AB6" s="159"/>
      <c r="AC6" s="159"/>
      <c r="AD6" s="159"/>
      <c r="AE6" s="9" t="s">
        <v>97</v>
      </c>
    </row>
    <row r="7" spans="1:42" ht="12">
      <c r="A7" s="15"/>
      <c r="B7" s="186"/>
      <c r="C7" s="186"/>
      <c r="D7" s="186"/>
      <c r="E7" s="186"/>
      <c r="F7" s="186"/>
      <c r="G7" s="187"/>
      <c r="H7" s="16"/>
      <c r="I7" s="16"/>
      <c r="J7" s="16"/>
      <c r="K7" s="16"/>
      <c r="L7" s="16"/>
      <c r="M7" s="16"/>
      <c r="N7" s="190"/>
      <c r="O7" s="193"/>
      <c r="P7" s="17"/>
      <c r="Q7" s="18"/>
      <c r="R7" s="16"/>
      <c r="S7" s="16"/>
      <c r="T7" s="16"/>
      <c r="U7" s="16"/>
      <c r="V7" s="16"/>
      <c r="W7" s="190"/>
      <c r="X7" s="193"/>
      <c r="Y7" s="160"/>
      <c r="Z7" s="161"/>
      <c r="AA7" s="161"/>
      <c r="AB7" s="161"/>
      <c r="AC7" s="161"/>
      <c r="AD7" s="161"/>
      <c r="AE7" s="19" t="s">
        <v>107</v>
      </c>
      <c r="AF7" s="19" t="s">
        <v>108</v>
      </c>
      <c r="AG7" s="19" t="s">
        <v>109</v>
      </c>
      <c r="AH7" s="19" t="s">
        <v>110</v>
      </c>
      <c r="AI7" s="19" t="s">
        <v>111</v>
      </c>
      <c r="AJ7" s="19" t="s">
        <v>112</v>
      </c>
      <c r="AK7" s="19" t="s">
        <v>113</v>
      </c>
      <c r="AL7" s="19" t="s">
        <v>114</v>
      </c>
      <c r="AM7" s="19" t="s">
        <v>115</v>
      </c>
      <c r="AN7" s="19" t="s">
        <v>116</v>
      </c>
      <c r="AO7" s="19" t="s">
        <v>117</v>
      </c>
      <c r="AP7" s="19" t="s">
        <v>118</v>
      </c>
    </row>
    <row r="8" spans="2:42" s="15" customFormat="1" ht="12.75" customHeight="1">
      <c r="B8" s="178" t="s">
        <v>70</v>
      </c>
      <c r="C8" s="178"/>
      <c r="D8" s="178"/>
      <c r="E8" s="178"/>
      <c r="F8" s="178"/>
      <c r="G8" s="179"/>
      <c r="H8" s="20">
        <f>SUM(R8:X8,'02'!I8:O8,'02'!R8:W8)</f>
        <v>427195</v>
      </c>
      <c r="I8" s="21">
        <f>SUM(R8,'02'!I8)</f>
        <v>367122</v>
      </c>
      <c r="J8" s="21">
        <f>SUM(S8,'02'!J8,'02'!R8)</f>
        <v>37740</v>
      </c>
      <c r="K8" s="21">
        <f>SUM(T8,'02'!K8,'02'!S8)</f>
        <v>13459</v>
      </c>
      <c r="L8" s="21">
        <f>SUM(U8,'02'!L8,'02'!T8)</f>
        <v>4183</v>
      </c>
      <c r="M8" s="21">
        <f>SUM(V8,'02'!M8,'02'!U8)</f>
        <v>1724</v>
      </c>
      <c r="N8" s="21">
        <f>SUM(W8,'02'!N8,'02'!V8)</f>
        <v>2218</v>
      </c>
      <c r="O8" s="21">
        <f>SUM(X8,'02'!O8,'02'!W8)</f>
        <v>749</v>
      </c>
      <c r="P8" s="22"/>
      <c r="Q8" s="23">
        <f>SUM(R8:X8)</f>
        <v>362488</v>
      </c>
      <c r="R8" s="148">
        <v>321508</v>
      </c>
      <c r="S8" s="148">
        <v>25864</v>
      </c>
      <c r="T8" s="148">
        <v>9227</v>
      </c>
      <c r="U8" s="148">
        <v>2477</v>
      </c>
      <c r="V8" s="148">
        <v>1053</v>
      </c>
      <c r="W8" s="148">
        <v>1713</v>
      </c>
      <c r="X8" s="148">
        <v>646</v>
      </c>
      <c r="Y8" s="175" t="s">
        <v>70</v>
      </c>
      <c r="Z8" s="163"/>
      <c r="AA8" s="163"/>
      <c r="AB8" s="163"/>
      <c r="AC8" s="163"/>
      <c r="AD8" s="163"/>
      <c r="AE8" s="26">
        <f>SUM(I8:O8)-H8</f>
        <v>0</v>
      </c>
      <c r="AF8" s="26">
        <f>SUM(R8:X8)-Q8</f>
        <v>0</v>
      </c>
      <c r="AG8" s="26">
        <f>SUM('02'!I8:O8)-'02'!H8</f>
        <v>0</v>
      </c>
      <c r="AH8" s="26">
        <f>SUM('02'!R8:W8)-'02'!Q8</f>
        <v>0</v>
      </c>
      <c r="AI8" s="26">
        <f>SUM(Q8,'02'!H8,'02'!Q8)-'01'!H8</f>
        <v>0</v>
      </c>
      <c r="AJ8" s="26">
        <f>SUM(R8,'02'!I8)-'01'!I8</f>
        <v>0</v>
      </c>
      <c r="AK8" s="26">
        <f>SUM(S8,'02'!J8,'02'!R8)-'01'!J8</f>
        <v>0</v>
      </c>
      <c r="AL8" s="26">
        <f>SUM(T8,'02'!K8,'02'!S8)-'01'!K8</f>
        <v>0</v>
      </c>
      <c r="AM8" s="26">
        <f>SUM(U8,'02'!L8,'02'!T8)-'01'!L8</f>
        <v>0</v>
      </c>
      <c r="AN8" s="26">
        <f>SUM(V8,'02'!M8,'02'!U8)-'01'!M8</f>
        <v>0</v>
      </c>
      <c r="AO8" s="26">
        <f>SUM(W8,'02'!N8,'02'!V8)-'01'!N8</f>
        <v>0</v>
      </c>
      <c r="AP8" s="26">
        <f>SUM(X8,'02'!O8,'02'!W8)-'01'!O8</f>
        <v>0</v>
      </c>
    </row>
    <row r="9" spans="1:42" s="15" customFormat="1" ht="12.75" customHeight="1">
      <c r="A9" s="2"/>
      <c r="B9" s="25"/>
      <c r="C9" s="163" t="s">
        <v>71</v>
      </c>
      <c r="D9" s="163"/>
      <c r="E9" s="163"/>
      <c r="F9" s="163"/>
      <c r="G9" s="174"/>
      <c r="H9" s="20">
        <f>SUM(R9:X9,'02'!I9:O9,'02'!R9:W9)</f>
        <v>5156</v>
      </c>
      <c r="I9" s="20">
        <f>SUM(R9,'02'!I9)</f>
        <v>4444</v>
      </c>
      <c r="J9" s="20">
        <f>SUM(S9,'02'!J9,'02'!R9)</f>
        <v>393</v>
      </c>
      <c r="K9" s="20">
        <f>SUM(T9,'02'!K9,'02'!S9)</f>
        <v>173</v>
      </c>
      <c r="L9" s="20">
        <f>SUM(U9,'02'!L9,'02'!T9)</f>
        <v>92</v>
      </c>
      <c r="M9" s="20">
        <f>SUM(V9,'02'!M9,'02'!U9)</f>
        <v>23</v>
      </c>
      <c r="N9" s="20">
        <f>SUM(W9,'02'!N9,'02'!V9)</f>
        <v>30</v>
      </c>
      <c r="O9" s="20">
        <f>SUM(X9,'02'!O9,'02'!W9)</f>
        <v>1</v>
      </c>
      <c r="P9" s="22"/>
      <c r="Q9" s="27">
        <f aca="true" t="shared" si="0" ref="Q9:Q63">SUM(R9:X9)</f>
        <v>4525</v>
      </c>
      <c r="R9" s="149">
        <v>4117</v>
      </c>
      <c r="S9" s="149">
        <v>266</v>
      </c>
      <c r="T9" s="149">
        <v>88</v>
      </c>
      <c r="U9" s="149">
        <v>37</v>
      </c>
      <c r="V9" s="149">
        <v>6</v>
      </c>
      <c r="W9" s="149">
        <v>10</v>
      </c>
      <c r="X9" s="149">
        <v>1</v>
      </c>
      <c r="Y9" s="24"/>
      <c r="Z9" s="163" t="s">
        <v>71</v>
      </c>
      <c r="AA9" s="163"/>
      <c r="AB9" s="163"/>
      <c r="AC9" s="163"/>
      <c r="AD9" s="163"/>
      <c r="AE9" s="26">
        <f aca="true" t="shared" si="1" ref="AE9:AE63">SUM(I9:O9)-H9</f>
        <v>0</v>
      </c>
      <c r="AF9" s="26">
        <f aca="true" t="shared" si="2" ref="AF9:AF63">SUM(R9:X9)-Q9</f>
        <v>0</v>
      </c>
      <c r="AG9" s="26">
        <f>SUM('02'!I9:O9)-'02'!H9</f>
        <v>0</v>
      </c>
      <c r="AH9" s="26">
        <f>SUM('02'!R9:W9)-'02'!Q9</f>
        <v>0</v>
      </c>
      <c r="AI9" s="26">
        <f>SUM(Q9,'02'!H9,'02'!Q9)-'01'!H9</f>
        <v>0</v>
      </c>
      <c r="AJ9" s="26">
        <f>SUM(R9,'02'!I9)-'01'!I9</f>
        <v>0</v>
      </c>
      <c r="AK9" s="26">
        <f>SUM(S9,'02'!J9,'02'!R9)-'01'!J9</f>
        <v>0</v>
      </c>
      <c r="AL9" s="26">
        <f>SUM(T9,'02'!K9,'02'!S9)-'01'!K9</f>
        <v>0</v>
      </c>
      <c r="AM9" s="26">
        <f>SUM(U9,'02'!L9,'02'!T9)-'01'!L9</f>
        <v>0</v>
      </c>
      <c r="AN9" s="26">
        <f>SUM(V9,'02'!M9,'02'!U9)-'01'!M9</f>
        <v>0</v>
      </c>
      <c r="AO9" s="26">
        <f>SUM(W9,'02'!N9,'02'!V9)-'01'!N9</f>
        <v>0</v>
      </c>
      <c r="AP9" s="26">
        <f>SUM(X9,'02'!O9,'02'!W9)-'01'!O9</f>
        <v>0</v>
      </c>
    </row>
    <row r="10" spans="1:42" ht="12.75" customHeight="1">
      <c r="A10" s="2"/>
      <c r="B10" s="28"/>
      <c r="C10" s="28"/>
      <c r="D10" s="155" t="s">
        <v>72</v>
      </c>
      <c r="E10" s="155"/>
      <c r="F10" s="155"/>
      <c r="G10" s="170"/>
      <c r="H10" s="20">
        <f>SUM(R10:X10,'02'!I10:O10,'02'!R10:W10)</f>
        <v>884</v>
      </c>
      <c r="I10" s="30">
        <f>SUM(R10,'02'!I10)</f>
        <v>843</v>
      </c>
      <c r="J10" s="30">
        <f>SUM(S10,'02'!J10,'02'!R10)</f>
        <v>25</v>
      </c>
      <c r="K10" s="30">
        <f>SUM(T10,'02'!K10,'02'!S10)</f>
        <v>7</v>
      </c>
      <c r="L10" s="30">
        <f>SUM(U10,'02'!L10,'02'!T10)</f>
        <v>5</v>
      </c>
      <c r="M10" s="30">
        <f>SUM(V10,'02'!M10,'02'!U10)</f>
        <v>1</v>
      </c>
      <c r="N10" s="30">
        <f>SUM(W10,'02'!N10,'02'!V10)</f>
        <v>3</v>
      </c>
      <c r="O10" s="30">
        <f>SUM(X10,'02'!O10,'02'!W10)</f>
        <v>0</v>
      </c>
      <c r="P10" s="31"/>
      <c r="Q10" s="27">
        <f t="shared" si="0"/>
        <v>847</v>
      </c>
      <c r="R10" s="69">
        <v>812</v>
      </c>
      <c r="S10" s="69">
        <v>23</v>
      </c>
      <c r="T10" s="69">
        <v>5</v>
      </c>
      <c r="U10" s="69">
        <v>5</v>
      </c>
      <c r="V10" s="69">
        <v>0</v>
      </c>
      <c r="W10" s="69">
        <v>2</v>
      </c>
      <c r="X10" s="69">
        <v>0</v>
      </c>
      <c r="Y10" s="33"/>
      <c r="Z10" s="28"/>
      <c r="AA10" s="155" t="s">
        <v>72</v>
      </c>
      <c r="AB10" s="155"/>
      <c r="AC10" s="155"/>
      <c r="AD10" s="155"/>
      <c r="AE10" s="26">
        <f t="shared" si="1"/>
        <v>0</v>
      </c>
      <c r="AF10" s="26">
        <f t="shared" si="2"/>
        <v>0</v>
      </c>
      <c r="AG10" s="26">
        <f>SUM('02'!I10:O10)-'02'!H10</f>
        <v>0</v>
      </c>
      <c r="AH10" s="26">
        <f>SUM('02'!R10:W10)-'02'!Q10</f>
        <v>0</v>
      </c>
      <c r="AI10" s="26">
        <f>SUM(Q10,'02'!H10,'02'!Q10)-'01'!H10</f>
        <v>0</v>
      </c>
      <c r="AJ10" s="26">
        <f>SUM(R10,'02'!I10)-'01'!I10</f>
        <v>0</v>
      </c>
      <c r="AK10" s="26">
        <f>SUM(S10,'02'!J10,'02'!R10)-'01'!J10</f>
        <v>0</v>
      </c>
      <c r="AL10" s="26">
        <f>SUM(T10,'02'!K10,'02'!S10)-'01'!K10</f>
        <v>0</v>
      </c>
      <c r="AM10" s="26">
        <f>SUM(U10,'02'!L10,'02'!T10)-'01'!L10</f>
        <v>0</v>
      </c>
      <c r="AN10" s="26">
        <f>SUM(V10,'02'!M10,'02'!U10)-'01'!M10</f>
        <v>0</v>
      </c>
      <c r="AO10" s="26">
        <f>SUM(W10,'02'!N10,'02'!V10)-'01'!N10</f>
        <v>0</v>
      </c>
      <c r="AP10" s="26">
        <f>SUM(X10,'02'!O10,'02'!W10)-'01'!O10</f>
        <v>0</v>
      </c>
    </row>
    <row r="11" spans="1:42" ht="12.75" customHeight="1">
      <c r="A11" s="2"/>
      <c r="B11" s="28"/>
      <c r="C11" s="28"/>
      <c r="D11" s="28"/>
      <c r="E11" s="155" t="s">
        <v>3</v>
      </c>
      <c r="F11" s="155"/>
      <c r="G11" s="170"/>
      <c r="H11" s="20">
        <f>SUM(R11:X11,'02'!I11:O11,'02'!R11:W11)</f>
        <v>830</v>
      </c>
      <c r="I11" s="30">
        <f>SUM(R11,'02'!I11)</f>
        <v>792</v>
      </c>
      <c r="J11" s="30">
        <f>SUM(S11,'02'!J11,'02'!R11)</f>
        <v>23</v>
      </c>
      <c r="K11" s="30">
        <f>SUM(T11,'02'!K11,'02'!S11)</f>
        <v>7</v>
      </c>
      <c r="L11" s="30">
        <f>SUM(U11,'02'!L11,'02'!T11)</f>
        <v>5</v>
      </c>
      <c r="M11" s="30">
        <f>SUM(V11,'02'!M11,'02'!U11)</f>
        <v>1</v>
      </c>
      <c r="N11" s="30">
        <f>SUM(W11,'02'!N11,'02'!V11)</f>
        <v>2</v>
      </c>
      <c r="O11" s="30">
        <f>SUM(X11,'02'!O11,'02'!W11)</f>
        <v>0</v>
      </c>
      <c r="P11" s="31"/>
      <c r="Q11" s="27">
        <f t="shared" si="0"/>
        <v>797</v>
      </c>
      <c r="R11" s="34">
        <v>765</v>
      </c>
      <c r="S11" s="34">
        <v>21</v>
      </c>
      <c r="T11" s="34">
        <v>5</v>
      </c>
      <c r="U11" s="34">
        <v>5</v>
      </c>
      <c r="V11" s="34">
        <v>0</v>
      </c>
      <c r="W11" s="34">
        <v>1</v>
      </c>
      <c r="X11" s="34">
        <v>0</v>
      </c>
      <c r="Y11" s="33"/>
      <c r="Z11" s="28"/>
      <c r="AA11" s="28"/>
      <c r="AB11" s="155" t="s">
        <v>3</v>
      </c>
      <c r="AC11" s="155"/>
      <c r="AD11" s="155"/>
      <c r="AE11" s="26">
        <f t="shared" si="1"/>
        <v>0</v>
      </c>
      <c r="AF11" s="26">
        <f t="shared" si="2"/>
        <v>0</v>
      </c>
      <c r="AG11" s="26">
        <f>SUM('02'!I11:O11)-'02'!H11</f>
        <v>0</v>
      </c>
      <c r="AH11" s="26">
        <f>SUM('02'!R11:W11)-'02'!Q11</f>
        <v>0</v>
      </c>
      <c r="AI11" s="26">
        <f>SUM(Q11,'02'!H11,'02'!Q11)-'01'!H11</f>
        <v>0</v>
      </c>
      <c r="AJ11" s="26">
        <f>SUM(R11,'02'!I11)-'01'!I11</f>
        <v>0</v>
      </c>
      <c r="AK11" s="26">
        <f>SUM(S11,'02'!J11,'02'!R11)-'01'!J11</f>
        <v>0</v>
      </c>
      <c r="AL11" s="26">
        <f>SUM(T11,'02'!K11,'02'!S11)-'01'!K11</f>
        <v>0</v>
      </c>
      <c r="AM11" s="26">
        <f>SUM(U11,'02'!L11,'02'!T11)-'01'!L11</f>
        <v>0</v>
      </c>
      <c r="AN11" s="26">
        <f>SUM(V11,'02'!M11,'02'!U11)-'01'!M11</f>
        <v>0</v>
      </c>
      <c r="AO11" s="26">
        <f>SUM(W11,'02'!N11,'02'!V11)-'01'!N11</f>
        <v>0</v>
      </c>
      <c r="AP11" s="26">
        <f>SUM(X11,'02'!O11,'02'!W11)-'01'!O11</f>
        <v>0</v>
      </c>
    </row>
    <row r="12" spans="1:42" ht="12.75" customHeight="1">
      <c r="A12" s="2"/>
      <c r="B12" s="28"/>
      <c r="C12" s="28"/>
      <c r="D12" s="28"/>
      <c r="E12" s="155" t="s">
        <v>26</v>
      </c>
      <c r="F12" s="155"/>
      <c r="G12" s="170"/>
      <c r="H12" s="20">
        <f>SUM(R12:X12,'02'!I12:O12,'02'!R12:W12)</f>
        <v>12</v>
      </c>
      <c r="I12" s="30">
        <f>SUM(R12,'02'!I12)</f>
        <v>12</v>
      </c>
      <c r="J12" s="30">
        <f>SUM(S12,'02'!J12,'02'!R12)</f>
        <v>0</v>
      </c>
      <c r="K12" s="30">
        <f>SUM(T12,'02'!K12,'02'!S12)</f>
        <v>0</v>
      </c>
      <c r="L12" s="30">
        <f>SUM(U12,'02'!L12,'02'!T12)</f>
        <v>0</v>
      </c>
      <c r="M12" s="30">
        <f>SUM(V12,'02'!M12,'02'!U12)</f>
        <v>0</v>
      </c>
      <c r="N12" s="30">
        <f>SUM(W12,'02'!N12,'02'!V12)</f>
        <v>0</v>
      </c>
      <c r="O12" s="30">
        <f>SUM(X12,'02'!O12,'02'!W12)</f>
        <v>0</v>
      </c>
      <c r="P12" s="31"/>
      <c r="Q12" s="27">
        <f t="shared" si="0"/>
        <v>9</v>
      </c>
      <c r="R12" s="34">
        <v>9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3"/>
      <c r="Z12" s="28"/>
      <c r="AA12" s="28"/>
      <c r="AB12" s="155" t="s">
        <v>26</v>
      </c>
      <c r="AC12" s="155"/>
      <c r="AD12" s="155"/>
      <c r="AE12" s="26">
        <f t="shared" si="1"/>
        <v>0</v>
      </c>
      <c r="AF12" s="26">
        <f t="shared" si="2"/>
        <v>0</v>
      </c>
      <c r="AG12" s="26">
        <f>SUM('02'!I12:O12)-'02'!H12</f>
        <v>0</v>
      </c>
      <c r="AH12" s="26">
        <f>SUM('02'!R12:W12)-'02'!Q12</f>
        <v>0</v>
      </c>
      <c r="AI12" s="26">
        <f>SUM(Q12,'02'!H12,'02'!Q12)-'01'!H12</f>
        <v>0</v>
      </c>
      <c r="AJ12" s="26">
        <f>SUM(R12,'02'!I12)-'01'!I12</f>
        <v>0</v>
      </c>
      <c r="AK12" s="26">
        <f>SUM(S12,'02'!J12,'02'!R12)-'01'!J12</f>
        <v>0</v>
      </c>
      <c r="AL12" s="26">
        <f>SUM(T12,'02'!K12,'02'!S12)-'01'!K12</f>
        <v>0</v>
      </c>
      <c r="AM12" s="26">
        <f>SUM(U12,'02'!L12,'02'!T12)-'01'!L12</f>
        <v>0</v>
      </c>
      <c r="AN12" s="26">
        <f>SUM(V12,'02'!M12,'02'!U12)-'01'!M12</f>
        <v>0</v>
      </c>
      <c r="AO12" s="26">
        <f>SUM(W12,'02'!N12,'02'!V12)-'01'!N12</f>
        <v>0</v>
      </c>
      <c r="AP12" s="26">
        <f>SUM(X12,'02'!O12,'02'!W12)-'01'!O12</f>
        <v>0</v>
      </c>
    </row>
    <row r="13" spans="1:42" ht="12.75" customHeight="1">
      <c r="A13" s="2"/>
      <c r="B13" s="28"/>
      <c r="C13" s="28"/>
      <c r="D13" s="28"/>
      <c r="E13" s="155" t="s">
        <v>4</v>
      </c>
      <c r="F13" s="155"/>
      <c r="G13" s="170"/>
      <c r="H13" s="20">
        <f>SUM(R13:X13,'02'!I13:O13,'02'!R13:W13)</f>
        <v>22</v>
      </c>
      <c r="I13" s="30">
        <f>SUM(R13,'02'!I13)</f>
        <v>22</v>
      </c>
      <c r="J13" s="30">
        <f>SUM(S13,'02'!J13,'02'!R13)</f>
        <v>0</v>
      </c>
      <c r="K13" s="30">
        <f>SUM(T13,'02'!K13,'02'!S13)</f>
        <v>0</v>
      </c>
      <c r="L13" s="30">
        <f>SUM(U13,'02'!L13,'02'!T13)</f>
        <v>0</v>
      </c>
      <c r="M13" s="30">
        <f>SUM(V13,'02'!M13,'02'!U13)</f>
        <v>0</v>
      </c>
      <c r="N13" s="30">
        <f>SUM(W13,'02'!N13,'02'!V13)</f>
        <v>0</v>
      </c>
      <c r="O13" s="30">
        <f>SUM(X13,'02'!O13,'02'!W13)</f>
        <v>0</v>
      </c>
      <c r="P13" s="31"/>
      <c r="Q13" s="27">
        <f t="shared" si="0"/>
        <v>21</v>
      </c>
      <c r="R13" s="34">
        <v>21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3"/>
      <c r="Z13" s="28"/>
      <c r="AA13" s="28"/>
      <c r="AB13" s="155" t="s">
        <v>4</v>
      </c>
      <c r="AC13" s="155"/>
      <c r="AD13" s="155"/>
      <c r="AE13" s="26">
        <f t="shared" si="1"/>
        <v>0</v>
      </c>
      <c r="AF13" s="26">
        <f t="shared" si="2"/>
        <v>0</v>
      </c>
      <c r="AG13" s="26">
        <f>SUM('02'!I13:O13)-'02'!H13</f>
        <v>0</v>
      </c>
      <c r="AH13" s="26">
        <f>SUM('02'!R13:W13)-'02'!Q13</f>
        <v>0</v>
      </c>
      <c r="AI13" s="26">
        <f>SUM(Q13,'02'!H13,'02'!Q13)-'01'!H13</f>
        <v>0</v>
      </c>
      <c r="AJ13" s="26">
        <f>SUM(R13,'02'!I13)-'01'!I13</f>
        <v>0</v>
      </c>
      <c r="AK13" s="26">
        <f>SUM(S13,'02'!J13,'02'!R13)-'01'!J13</f>
        <v>0</v>
      </c>
      <c r="AL13" s="26">
        <f>SUM(T13,'02'!K13,'02'!S13)-'01'!K13</f>
        <v>0</v>
      </c>
      <c r="AM13" s="26">
        <f>SUM(U13,'02'!L13,'02'!T13)-'01'!L13</f>
        <v>0</v>
      </c>
      <c r="AN13" s="26">
        <f>SUM(V13,'02'!M13,'02'!U13)-'01'!M13</f>
        <v>0</v>
      </c>
      <c r="AO13" s="26">
        <f>SUM(W13,'02'!N13,'02'!V13)-'01'!N13</f>
        <v>0</v>
      </c>
      <c r="AP13" s="26">
        <f>SUM(X13,'02'!O13,'02'!W13)-'01'!O13</f>
        <v>0</v>
      </c>
    </row>
    <row r="14" spans="1:42" ht="12.75" customHeight="1">
      <c r="A14" s="2"/>
      <c r="B14" s="28"/>
      <c r="C14" s="28"/>
      <c r="D14" s="28"/>
      <c r="E14" s="155" t="s">
        <v>5</v>
      </c>
      <c r="F14" s="155"/>
      <c r="G14" s="170"/>
      <c r="H14" s="20">
        <f>SUM(R14:X14,'02'!I14:O14,'02'!R14:W14)</f>
        <v>20</v>
      </c>
      <c r="I14" s="30">
        <f>SUM(R14,'02'!I14)</f>
        <v>17</v>
      </c>
      <c r="J14" s="30">
        <f>SUM(S14,'02'!J14,'02'!R14)</f>
        <v>2</v>
      </c>
      <c r="K14" s="30">
        <f>SUM(T14,'02'!K14,'02'!S14)</f>
        <v>0</v>
      </c>
      <c r="L14" s="30">
        <f>SUM(U14,'02'!L14,'02'!T14)</f>
        <v>0</v>
      </c>
      <c r="M14" s="30">
        <f>SUM(V14,'02'!M14,'02'!U14)</f>
        <v>0</v>
      </c>
      <c r="N14" s="30">
        <f>SUM(W14,'02'!N14,'02'!V14)</f>
        <v>1</v>
      </c>
      <c r="O14" s="30">
        <f>SUM(X14,'02'!O14,'02'!W14)</f>
        <v>0</v>
      </c>
      <c r="P14" s="31"/>
      <c r="Q14" s="27">
        <f t="shared" si="0"/>
        <v>20</v>
      </c>
      <c r="R14" s="34">
        <v>17</v>
      </c>
      <c r="S14" s="34">
        <v>2</v>
      </c>
      <c r="T14" s="34">
        <v>0</v>
      </c>
      <c r="U14" s="34">
        <v>0</v>
      </c>
      <c r="V14" s="34">
        <v>0</v>
      </c>
      <c r="W14" s="34">
        <v>1</v>
      </c>
      <c r="X14" s="34">
        <v>0</v>
      </c>
      <c r="Y14" s="33"/>
      <c r="Z14" s="28"/>
      <c r="AA14" s="28"/>
      <c r="AB14" s="155" t="s">
        <v>5</v>
      </c>
      <c r="AC14" s="155"/>
      <c r="AD14" s="155"/>
      <c r="AE14" s="26">
        <f t="shared" si="1"/>
        <v>0</v>
      </c>
      <c r="AF14" s="26">
        <f t="shared" si="2"/>
        <v>0</v>
      </c>
      <c r="AG14" s="26">
        <f>SUM('02'!I14:O14)-'02'!H14</f>
        <v>0</v>
      </c>
      <c r="AH14" s="26">
        <f>SUM('02'!R14:W14)-'02'!Q14</f>
        <v>0</v>
      </c>
      <c r="AI14" s="26">
        <f>SUM(Q14,'02'!H14,'02'!Q14)-'01'!H14</f>
        <v>0</v>
      </c>
      <c r="AJ14" s="26">
        <f>SUM(R14,'02'!I14)-'01'!I14</f>
        <v>0</v>
      </c>
      <c r="AK14" s="26">
        <f>SUM(S14,'02'!J14,'02'!R14)-'01'!J14</f>
        <v>0</v>
      </c>
      <c r="AL14" s="26">
        <f>SUM(T14,'02'!K14,'02'!S14)-'01'!K14</f>
        <v>0</v>
      </c>
      <c r="AM14" s="26">
        <f>SUM(U14,'02'!L14,'02'!T14)-'01'!L14</f>
        <v>0</v>
      </c>
      <c r="AN14" s="26">
        <f>SUM(V14,'02'!M14,'02'!U14)-'01'!M14</f>
        <v>0</v>
      </c>
      <c r="AO14" s="26">
        <f>SUM(W14,'02'!N14,'02'!V14)-'01'!N14</f>
        <v>0</v>
      </c>
      <c r="AP14" s="26">
        <f>SUM(X14,'02'!O14,'02'!W14)-'01'!O14</f>
        <v>0</v>
      </c>
    </row>
    <row r="15" spans="1:42" s="15" customFormat="1" ht="12.75" customHeight="1">
      <c r="A15" s="2"/>
      <c r="B15" s="28"/>
      <c r="C15" s="28"/>
      <c r="D15" s="155" t="s">
        <v>27</v>
      </c>
      <c r="E15" s="155"/>
      <c r="F15" s="155"/>
      <c r="G15" s="170"/>
      <c r="H15" s="20">
        <f>SUM(R15:X15,'02'!I15:O15,'02'!R15:W15)</f>
        <v>2474</v>
      </c>
      <c r="I15" s="30">
        <f>SUM(R15,'02'!I15)</f>
        <v>1893</v>
      </c>
      <c r="J15" s="30">
        <f>SUM(S15,'02'!J15,'02'!R15)</f>
        <v>305</v>
      </c>
      <c r="K15" s="30">
        <f>SUM(T15,'02'!K15,'02'!S15)</f>
        <v>154</v>
      </c>
      <c r="L15" s="30">
        <f>SUM(U15,'02'!L15,'02'!T15)</f>
        <v>77</v>
      </c>
      <c r="M15" s="30">
        <f>SUM(V15,'02'!M15,'02'!U15)</f>
        <v>19</v>
      </c>
      <c r="N15" s="30">
        <f>SUM(W15,'02'!N15,'02'!V15)</f>
        <v>25</v>
      </c>
      <c r="O15" s="30">
        <f>SUM(X15,'02'!O15,'02'!W15)</f>
        <v>1</v>
      </c>
      <c r="P15" s="22"/>
      <c r="Q15" s="27">
        <f t="shared" si="0"/>
        <v>2064</v>
      </c>
      <c r="R15" s="70">
        <v>1749</v>
      </c>
      <c r="S15" s="70">
        <v>195</v>
      </c>
      <c r="T15" s="70">
        <v>79</v>
      </c>
      <c r="U15" s="70">
        <v>27</v>
      </c>
      <c r="V15" s="70">
        <v>6</v>
      </c>
      <c r="W15" s="70">
        <v>7</v>
      </c>
      <c r="X15" s="70">
        <v>1</v>
      </c>
      <c r="Y15" s="33"/>
      <c r="Z15" s="28"/>
      <c r="AA15" s="155" t="s">
        <v>27</v>
      </c>
      <c r="AB15" s="155"/>
      <c r="AC15" s="155"/>
      <c r="AD15" s="155"/>
      <c r="AE15" s="26">
        <f t="shared" si="1"/>
        <v>0</v>
      </c>
      <c r="AF15" s="26">
        <f t="shared" si="2"/>
        <v>0</v>
      </c>
      <c r="AG15" s="26">
        <f>SUM('02'!I15:O15)-'02'!H15</f>
        <v>0</v>
      </c>
      <c r="AH15" s="26">
        <f>SUM('02'!R15:W15)-'02'!Q15</f>
        <v>0</v>
      </c>
      <c r="AI15" s="26">
        <f>SUM(Q15,'02'!H15,'02'!Q15)-'01'!H15</f>
        <v>0</v>
      </c>
      <c r="AJ15" s="26">
        <f>SUM(R15,'02'!I15)-'01'!I15</f>
        <v>0</v>
      </c>
      <c r="AK15" s="26">
        <f>SUM(S15,'02'!J15,'02'!R15)-'01'!J15</f>
        <v>0</v>
      </c>
      <c r="AL15" s="26">
        <f>SUM(T15,'02'!K15,'02'!S15)-'01'!K15</f>
        <v>0</v>
      </c>
      <c r="AM15" s="26">
        <f>SUM(U15,'02'!L15,'02'!T15)-'01'!L15</f>
        <v>0</v>
      </c>
      <c r="AN15" s="26">
        <f>SUM(V15,'02'!M15,'02'!U15)-'01'!M15</f>
        <v>0</v>
      </c>
      <c r="AO15" s="26">
        <f>SUM(W15,'02'!N15,'02'!V15)-'01'!N15</f>
        <v>0</v>
      </c>
      <c r="AP15" s="26">
        <f>SUM(X15,'02'!O15,'02'!W15)-'01'!O15</f>
        <v>0</v>
      </c>
    </row>
    <row r="16" spans="1:42" ht="12.75" customHeight="1">
      <c r="A16" s="2"/>
      <c r="B16" s="28"/>
      <c r="C16" s="28"/>
      <c r="D16" s="28"/>
      <c r="E16" s="155" t="s">
        <v>6</v>
      </c>
      <c r="F16" s="155"/>
      <c r="G16" s="170"/>
      <c r="H16" s="20">
        <f>SUM(R16:X16,'02'!I16:O16,'02'!R16:W16)</f>
        <v>29</v>
      </c>
      <c r="I16" s="30">
        <f>SUM(R16,'02'!I16)</f>
        <v>23</v>
      </c>
      <c r="J16" s="30">
        <f>SUM(S16,'02'!J16,'02'!R16)</f>
        <v>1</v>
      </c>
      <c r="K16" s="30">
        <f>SUM(T16,'02'!K16,'02'!S16)</f>
        <v>2</v>
      </c>
      <c r="L16" s="30">
        <f>SUM(U16,'02'!L16,'02'!T16)</f>
        <v>0</v>
      </c>
      <c r="M16" s="30">
        <f>SUM(V16,'02'!M16,'02'!U16)</f>
        <v>2</v>
      </c>
      <c r="N16" s="30">
        <f>SUM(W16,'02'!N16,'02'!V16)</f>
        <v>1</v>
      </c>
      <c r="O16" s="30">
        <f>SUM(X16,'02'!O16,'02'!W16)</f>
        <v>0</v>
      </c>
      <c r="P16" s="31"/>
      <c r="Q16" s="27">
        <f t="shared" si="0"/>
        <v>27</v>
      </c>
      <c r="R16" s="34">
        <v>23</v>
      </c>
      <c r="S16" s="34">
        <v>1</v>
      </c>
      <c r="T16" s="34">
        <v>2</v>
      </c>
      <c r="U16" s="34">
        <v>0</v>
      </c>
      <c r="V16" s="34">
        <v>0</v>
      </c>
      <c r="W16" s="34">
        <v>1</v>
      </c>
      <c r="X16" s="34">
        <v>0</v>
      </c>
      <c r="Y16" s="33"/>
      <c r="Z16" s="28"/>
      <c r="AA16" s="28"/>
      <c r="AB16" s="155" t="s">
        <v>6</v>
      </c>
      <c r="AC16" s="155"/>
      <c r="AD16" s="155"/>
      <c r="AE16" s="26">
        <f t="shared" si="1"/>
        <v>0</v>
      </c>
      <c r="AF16" s="26">
        <f t="shared" si="2"/>
        <v>0</v>
      </c>
      <c r="AG16" s="26">
        <f>SUM('02'!I16:O16)-'02'!H16</f>
        <v>0</v>
      </c>
      <c r="AH16" s="26">
        <f>SUM('02'!R16:W16)-'02'!Q16</f>
        <v>0</v>
      </c>
      <c r="AI16" s="26">
        <f>SUM(Q16,'02'!H16,'02'!Q16)-'01'!H16</f>
        <v>0</v>
      </c>
      <c r="AJ16" s="26">
        <f>SUM(R16,'02'!I16)-'01'!I16</f>
        <v>0</v>
      </c>
      <c r="AK16" s="26">
        <f>SUM(S16,'02'!J16,'02'!R16)-'01'!J16</f>
        <v>0</v>
      </c>
      <c r="AL16" s="26">
        <f>SUM(T16,'02'!K16,'02'!S16)-'01'!K16</f>
        <v>0</v>
      </c>
      <c r="AM16" s="26">
        <f>SUM(U16,'02'!L16,'02'!T16)-'01'!L16</f>
        <v>0</v>
      </c>
      <c r="AN16" s="26">
        <f>SUM(V16,'02'!M16,'02'!U16)-'01'!M16</f>
        <v>0</v>
      </c>
      <c r="AO16" s="26">
        <f>SUM(W16,'02'!N16,'02'!V16)-'01'!N16</f>
        <v>0</v>
      </c>
      <c r="AP16" s="26">
        <f>SUM(X16,'02'!O16,'02'!W16)-'01'!O16</f>
        <v>0</v>
      </c>
    </row>
    <row r="17" spans="1:42" ht="12.75" customHeight="1">
      <c r="A17" s="2"/>
      <c r="B17" s="28"/>
      <c r="C17" s="28"/>
      <c r="D17" s="28"/>
      <c r="E17" s="155" t="s">
        <v>7</v>
      </c>
      <c r="F17" s="155"/>
      <c r="G17" s="170"/>
      <c r="H17" s="20">
        <f>SUM(R17:X17,'02'!I17:O17,'02'!R17:W17)</f>
        <v>824</v>
      </c>
      <c r="I17" s="30">
        <f>SUM(R17,'02'!I17)</f>
        <v>564</v>
      </c>
      <c r="J17" s="30">
        <f>SUM(S17,'02'!J17,'02'!R17)</f>
        <v>135</v>
      </c>
      <c r="K17" s="30">
        <f>SUM(T17,'02'!K17,'02'!S17)</f>
        <v>64</v>
      </c>
      <c r="L17" s="30">
        <f>SUM(U17,'02'!L17,'02'!T17)</f>
        <v>38</v>
      </c>
      <c r="M17" s="30">
        <f>SUM(V17,'02'!M17,'02'!U17)</f>
        <v>10</v>
      </c>
      <c r="N17" s="30">
        <f>SUM(W17,'02'!N17,'02'!V17)</f>
        <v>13</v>
      </c>
      <c r="O17" s="30">
        <f>SUM(X17,'02'!O17,'02'!W17)</f>
        <v>0</v>
      </c>
      <c r="P17" s="31"/>
      <c r="Q17" s="27">
        <f t="shared" si="0"/>
        <v>631</v>
      </c>
      <c r="R17" s="34">
        <v>506</v>
      </c>
      <c r="S17" s="34">
        <v>74</v>
      </c>
      <c r="T17" s="34">
        <v>30</v>
      </c>
      <c r="U17" s="34">
        <v>16</v>
      </c>
      <c r="V17" s="34">
        <v>3</v>
      </c>
      <c r="W17" s="34">
        <v>2</v>
      </c>
      <c r="X17" s="34">
        <v>0</v>
      </c>
      <c r="Y17" s="33"/>
      <c r="Z17" s="28"/>
      <c r="AA17" s="28"/>
      <c r="AB17" s="155" t="s">
        <v>7</v>
      </c>
      <c r="AC17" s="155"/>
      <c r="AD17" s="155"/>
      <c r="AE17" s="26">
        <f t="shared" si="1"/>
        <v>0</v>
      </c>
      <c r="AF17" s="26">
        <f t="shared" si="2"/>
        <v>0</v>
      </c>
      <c r="AG17" s="26">
        <f>SUM('02'!I17:O17)-'02'!H17</f>
        <v>0</v>
      </c>
      <c r="AH17" s="26">
        <f>SUM('02'!R17:W17)-'02'!Q17</f>
        <v>0</v>
      </c>
      <c r="AI17" s="26">
        <f>SUM(Q17,'02'!H17,'02'!Q17)-'01'!H17</f>
        <v>0</v>
      </c>
      <c r="AJ17" s="26">
        <f>SUM(R17,'02'!I17)-'01'!I17</f>
        <v>0</v>
      </c>
      <c r="AK17" s="26">
        <f>SUM(S17,'02'!J17,'02'!R17)-'01'!J17</f>
        <v>0</v>
      </c>
      <c r="AL17" s="26">
        <f>SUM(T17,'02'!K17,'02'!S17)-'01'!K17</f>
        <v>0</v>
      </c>
      <c r="AM17" s="26">
        <f>SUM(U17,'02'!L17,'02'!T17)-'01'!L17</f>
        <v>0</v>
      </c>
      <c r="AN17" s="26">
        <f>SUM(V17,'02'!M17,'02'!U17)-'01'!M17</f>
        <v>0</v>
      </c>
      <c r="AO17" s="26">
        <f>SUM(W17,'02'!N17,'02'!V17)-'01'!N17</f>
        <v>0</v>
      </c>
      <c r="AP17" s="26">
        <f>SUM(X17,'02'!O17,'02'!W17)-'01'!O17</f>
        <v>0</v>
      </c>
    </row>
    <row r="18" spans="1:42" ht="12.75" customHeight="1">
      <c r="A18" s="2"/>
      <c r="B18" s="28"/>
      <c r="C18" s="28"/>
      <c r="D18" s="28"/>
      <c r="E18" s="155" t="s">
        <v>8</v>
      </c>
      <c r="F18" s="155"/>
      <c r="G18" s="170"/>
      <c r="H18" s="20">
        <f>SUM(R18:X18,'02'!I18:O18,'02'!R18:W18)</f>
        <v>61</v>
      </c>
      <c r="I18" s="30">
        <f>SUM(R18,'02'!I18)</f>
        <v>58</v>
      </c>
      <c r="J18" s="30">
        <f>SUM(S18,'02'!J18,'02'!R18)</f>
        <v>2</v>
      </c>
      <c r="K18" s="30">
        <f>SUM(T18,'02'!K18,'02'!S18)</f>
        <v>0</v>
      </c>
      <c r="L18" s="30">
        <f>SUM(U18,'02'!L18,'02'!T18)</f>
        <v>1</v>
      </c>
      <c r="M18" s="30">
        <f>SUM(V18,'02'!M18,'02'!U18)</f>
        <v>0</v>
      </c>
      <c r="N18" s="30">
        <f>SUM(W18,'02'!N18,'02'!V18)</f>
        <v>0</v>
      </c>
      <c r="O18" s="30">
        <f>SUM(X18,'02'!O18,'02'!W18)</f>
        <v>0</v>
      </c>
      <c r="P18" s="31"/>
      <c r="Q18" s="27">
        <f t="shared" si="0"/>
        <v>57</v>
      </c>
      <c r="R18" s="34">
        <v>55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3"/>
      <c r="Z18" s="28"/>
      <c r="AA18" s="28"/>
      <c r="AB18" s="155" t="s">
        <v>8</v>
      </c>
      <c r="AC18" s="155"/>
      <c r="AD18" s="155"/>
      <c r="AE18" s="26">
        <f t="shared" si="1"/>
        <v>0</v>
      </c>
      <c r="AF18" s="26">
        <f t="shared" si="2"/>
        <v>0</v>
      </c>
      <c r="AG18" s="26">
        <f>SUM('02'!I18:O18)-'02'!H18</f>
        <v>0</v>
      </c>
      <c r="AH18" s="26">
        <f>SUM('02'!R18:W18)-'02'!Q18</f>
        <v>0</v>
      </c>
      <c r="AI18" s="26">
        <f>SUM(Q18,'02'!H18,'02'!Q18)-'01'!H18</f>
        <v>0</v>
      </c>
      <c r="AJ18" s="26">
        <f>SUM(R18,'02'!I18)-'01'!I18</f>
        <v>0</v>
      </c>
      <c r="AK18" s="26">
        <f>SUM(S18,'02'!J18,'02'!R18)-'01'!J18</f>
        <v>0</v>
      </c>
      <c r="AL18" s="26">
        <f>SUM(T18,'02'!K18,'02'!S18)-'01'!K18</f>
        <v>0</v>
      </c>
      <c r="AM18" s="26">
        <f>SUM(U18,'02'!L18,'02'!T18)-'01'!L18</f>
        <v>0</v>
      </c>
      <c r="AN18" s="26">
        <f>SUM(V18,'02'!M18,'02'!U18)-'01'!M18</f>
        <v>0</v>
      </c>
      <c r="AO18" s="26">
        <f>SUM(W18,'02'!N18,'02'!V18)-'01'!N18</f>
        <v>0</v>
      </c>
      <c r="AP18" s="26">
        <f>SUM(X18,'02'!O18,'02'!W18)-'01'!O18</f>
        <v>0</v>
      </c>
    </row>
    <row r="19" spans="1:42" ht="12.75" customHeight="1">
      <c r="A19" s="2"/>
      <c r="B19" s="28"/>
      <c r="C19" s="28"/>
      <c r="D19" s="28"/>
      <c r="E19" s="155" t="s">
        <v>9</v>
      </c>
      <c r="F19" s="155"/>
      <c r="G19" s="170"/>
      <c r="H19" s="20">
        <f>SUM(R19:X19,'02'!I19:O19,'02'!R19:W19)</f>
        <v>1560</v>
      </c>
      <c r="I19" s="30">
        <f>SUM(R19,'02'!I19)</f>
        <v>1248</v>
      </c>
      <c r="J19" s="30">
        <f>SUM(S19,'02'!J19,'02'!R19)</f>
        <v>167</v>
      </c>
      <c r="K19" s="30">
        <f>SUM(T19,'02'!K19,'02'!S19)</f>
        <v>88</v>
      </c>
      <c r="L19" s="30">
        <f>SUM(U19,'02'!L19,'02'!T19)</f>
        <v>38</v>
      </c>
      <c r="M19" s="30">
        <f>SUM(V19,'02'!M19,'02'!U19)</f>
        <v>7</v>
      </c>
      <c r="N19" s="30">
        <f>SUM(W19,'02'!N19,'02'!V19)</f>
        <v>11</v>
      </c>
      <c r="O19" s="30">
        <f>SUM(X19,'02'!O19,'02'!W19)</f>
        <v>1</v>
      </c>
      <c r="P19" s="31"/>
      <c r="Q19" s="27">
        <f t="shared" si="0"/>
        <v>1349</v>
      </c>
      <c r="R19" s="34">
        <v>1165</v>
      </c>
      <c r="S19" s="34">
        <v>118</v>
      </c>
      <c r="T19" s="34">
        <v>47</v>
      </c>
      <c r="U19" s="34">
        <v>11</v>
      </c>
      <c r="V19" s="34">
        <v>3</v>
      </c>
      <c r="W19" s="34">
        <v>4</v>
      </c>
      <c r="X19" s="34">
        <v>1</v>
      </c>
      <c r="Y19" s="33"/>
      <c r="Z19" s="28"/>
      <c r="AA19" s="28"/>
      <c r="AB19" s="155" t="s">
        <v>9</v>
      </c>
      <c r="AC19" s="155"/>
      <c r="AD19" s="155"/>
      <c r="AE19" s="26">
        <f t="shared" si="1"/>
        <v>0</v>
      </c>
      <c r="AF19" s="26">
        <f t="shared" si="2"/>
        <v>0</v>
      </c>
      <c r="AG19" s="26">
        <f>SUM('02'!I19:O19)-'02'!H19</f>
        <v>0</v>
      </c>
      <c r="AH19" s="26">
        <f>SUM('02'!R19:W19)-'02'!Q19</f>
        <v>0</v>
      </c>
      <c r="AI19" s="26">
        <f>SUM(Q19,'02'!H19,'02'!Q19)-'01'!H19</f>
        <v>0</v>
      </c>
      <c r="AJ19" s="26">
        <f>SUM(R19,'02'!I19)-'01'!I19</f>
        <v>0</v>
      </c>
      <c r="AK19" s="26">
        <f>SUM(S19,'02'!J19,'02'!R19)-'01'!J19</f>
        <v>0</v>
      </c>
      <c r="AL19" s="26">
        <f>SUM(T19,'02'!K19,'02'!S19)-'01'!K19</f>
        <v>0</v>
      </c>
      <c r="AM19" s="26">
        <f>SUM(U19,'02'!L19,'02'!T19)-'01'!L19</f>
        <v>0</v>
      </c>
      <c r="AN19" s="26">
        <f>SUM(V19,'02'!M19,'02'!U19)-'01'!M19</f>
        <v>0</v>
      </c>
      <c r="AO19" s="26">
        <f>SUM(W19,'02'!N19,'02'!V19)-'01'!N19</f>
        <v>0</v>
      </c>
      <c r="AP19" s="26">
        <f>SUM(X19,'02'!O19,'02'!W19)-'01'!O19</f>
        <v>0</v>
      </c>
    </row>
    <row r="20" spans="1:42" ht="12.75" customHeight="1">
      <c r="A20" s="2"/>
      <c r="B20" s="28"/>
      <c r="C20" s="28"/>
      <c r="D20" s="155" t="s">
        <v>28</v>
      </c>
      <c r="E20" s="155"/>
      <c r="F20" s="155"/>
      <c r="G20" s="170"/>
      <c r="H20" s="20">
        <f>SUM(R20:X20,'02'!I20:O20,'02'!R20:W20)</f>
        <v>775</v>
      </c>
      <c r="I20" s="30">
        <f>SUM(R20,'02'!I20)</f>
        <v>747</v>
      </c>
      <c r="J20" s="30">
        <f>SUM(S20,'02'!J20,'02'!R20)</f>
        <v>22</v>
      </c>
      <c r="K20" s="30">
        <f>SUM(T20,'02'!K20,'02'!S20)</f>
        <v>2</v>
      </c>
      <c r="L20" s="30">
        <f>SUM(U20,'02'!L20,'02'!T20)</f>
        <v>1</v>
      </c>
      <c r="M20" s="30">
        <f>SUM(V20,'02'!M20,'02'!U20)</f>
        <v>2</v>
      </c>
      <c r="N20" s="30">
        <f>SUM(W20,'02'!N20,'02'!V20)</f>
        <v>1</v>
      </c>
      <c r="O20" s="30">
        <f>SUM(X20,'02'!O20,'02'!W20)</f>
        <v>0</v>
      </c>
      <c r="P20" s="31"/>
      <c r="Q20" s="27">
        <f t="shared" si="0"/>
        <v>692</v>
      </c>
      <c r="R20" s="71">
        <v>679</v>
      </c>
      <c r="S20" s="71">
        <v>13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33"/>
      <c r="Z20" s="28"/>
      <c r="AA20" s="155" t="s">
        <v>28</v>
      </c>
      <c r="AB20" s="155"/>
      <c r="AC20" s="155"/>
      <c r="AD20" s="155"/>
      <c r="AE20" s="26">
        <f t="shared" si="1"/>
        <v>0</v>
      </c>
      <c r="AF20" s="26">
        <f t="shared" si="2"/>
        <v>0</v>
      </c>
      <c r="AG20" s="26">
        <f>SUM('02'!I20:O20)-'02'!H20</f>
        <v>0</v>
      </c>
      <c r="AH20" s="26">
        <f>SUM('02'!R20:W20)-'02'!Q20</f>
        <v>0</v>
      </c>
      <c r="AI20" s="26">
        <f>SUM(Q20,'02'!H20,'02'!Q20)-'01'!H20</f>
        <v>0</v>
      </c>
      <c r="AJ20" s="26">
        <f>SUM(R20,'02'!I20)-'01'!I20</f>
        <v>0</v>
      </c>
      <c r="AK20" s="26">
        <f>SUM(S20,'02'!J20,'02'!R20)-'01'!J20</f>
        <v>0</v>
      </c>
      <c r="AL20" s="26">
        <f>SUM(T20,'02'!K20,'02'!S20)-'01'!K20</f>
        <v>0</v>
      </c>
      <c r="AM20" s="26">
        <f>SUM(U20,'02'!L20,'02'!T20)-'01'!L20</f>
        <v>0</v>
      </c>
      <c r="AN20" s="26">
        <f>SUM(V20,'02'!M20,'02'!U20)-'01'!M20</f>
        <v>0</v>
      </c>
      <c r="AO20" s="26">
        <f>SUM(W20,'02'!N20,'02'!V20)-'01'!N20</f>
        <v>0</v>
      </c>
      <c r="AP20" s="26">
        <f>SUM(X20,'02'!O20,'02'!W20)-'01'!O20</f>
        <v>0</v>
      </c>
    </row>
    <row r="21" spans="1:42" ht="12.75" customHeight="1">
      <c r="A21" s="15"/>
      <c r="B21" s="28"/>
      <c r="C21" s="28"/>
      <c r="D21" s="155" t="s">
        <v>29</v>
      </c>
      <c r="E21" s="155"/>
      <c r="F21" s="155"/>
      <c r="G21" s="170"/>
      <c r="H21" s="20">
        <f>SUM(R21:X21,'02'!I21:O21,'02'!R21:W21)</f>
        <v>1023</v>
      </c>
      <c r="I21" s="30">
        <f>SUM(R21,'02'!I21)</f>
        <v>961</v>
      </c>
      <c r="J21" s="30">
        <f>SUM(S21,'02'!J21,'02'!R21)</f>
        <v>41</v>
      </c>
      <c r="K21" s="30">
        <f>SUM(T21,'02'!K21,'02'!S21)</f>
        <v>10</v>
      </c>
      <c r="L21" s="30">
        <f>SUM(U21,'02'!L21,'02'!T21)</f>
        <v>9</v>
      </c>
      <c r="M21" s="30">
        <f>SUM(V21,'02'!M21,'02'!U21)</f>
        <v>1</v>
      </c>
      <c r="N21" s="30">
        <f>SUM(W21,'02'!N21,'02'!V21)</f>
        <v>1</v>
      </c>
      <c r="O21" s="30">
        <f>SUM(X21,'02'!O21,'02'!W21)</f>
        <v>0</v>
      </c>
      <c r="P21" s="31"/>
      <c r="Q21" s="27">
        <f t="shared" si="0"/>
        <v>922</v>
      </c>
      <c r="R21" s="71">
        <v>877</v>
      </c>
      <c r="S21" s="71">
        <v>35</v>
      </c>
      <c r="T21" s="71">
        <v>4</v>
      </c>
      <c r="U21" s="71">
        <v>5</v>
      </c>
      <c r="V21" s="71">
        <v>0</v>
      </c>
      <c r="W21" s="71">
        <v>1</v>
      </c>
      <c r="X21" s="71">
        <v>0</v>
      </c>
      <c r="Y21" s="33"/>
      <c r="Z21" s="28"/>
      <c r="AA21" s="155" t="s">
        <v>29</v>
      </c>
      <c r="AB21" s="155"/>
      <c r="AC21" s="155"/>
      <c r="AD21" s="155"/>
      <c r="AE21" s="26">
        <f t="shared" si="1"/>
        <v>0</v>
      </c>
      <c r="AF21" s="26">
        <f t="shared" si="2"/>
        <v>0</v>
      </c>
      <c r="AG21" s="26">
        <f>SUM('02'!I21:O21)-'02'!H21</f>
        <v>0</v>
      </c>
      <c r="AH21" s="26">
        <f>SUM('02'!R21:W21)-'02'!Q21</f>
        <v>0</v>
      </c>
      <c r="AI21" s="26">
        <f>SUM(Q21,'02'!H21,'02'!Q21)-'01'!H21</f>
        <v>0</v>
      </c>
      <c r="AJ21" s="26">
        <f>SUM(R21,'02'!I21)-'01'!I21</f>
        <v>0</v>
      </c>
      <c r="AK21" s="26">
        <f>SUM(S21,'02'!J21,'02'!R21)-'01'!J21</f>
        <v>0</v>
      </c>
      <c r="AL21" s="26">
        <f>SUM(T21,'02'!K21,'02'!S21)-'01'!K21</f>
        <v>0</v>
      </c>
      <c r="AM21" s="26">
        <f>SUM(U21,'02'!L21,'02'!T21)-'01'!L21</f>
        <v>0</v>
      </c>
      <c r="AN21" s="26">
        <f>SUM(V21,'02'!M21,'02'!U21)-'01'!M21</f>
        <v>0</v>
      </c>
      <c r="AO21" s="26">
        <f>SUM(W21,'02'!N21,'02'!V21)-'01'!N21</f>
        <v>0</v>
      </c>
      <c r="AP21" s="26">
        <f>SUM(X21,'02'!O21,'02'!W21)-'01'!O21</f>
        <v>0</v>
      </c>
    </row>
    <row r="22" spans="1:42" s="15" customFormat="1" ht="12.75" customHeight="1">
      <c r="A22" s="2"/>
      <c r="B22" s="25"/>
      <c r="C22" s="163" t="s">
        <v>30</v>
      </c>
      <c r="D22" s="163"/>
      <c r="E22" s="163"/>
      <c r="F22" s="163"/>
      <c r="G22" s="174"/>
      <c r="H22" s="20">
        <f>SUM(R22:X22,'02'!I22:O22,'02'!R22:W22)</f>
        <v>48740</v>
      </c>
      <c r="I22" s="20">
        <f>SUM(R22,'02'!I22)</f>
        <v>43492</v>
      </c>
      <c r="J22" s="20">
        <f>SUM(S22,'02'!J22,'02'!R22)</f>
        <v>3705</v>
      </c>
      <c r="K22" s="20">
        <f>SUM(T22,'02'!K22,'02'!S22)</f>
        <v>901</v>
      </c>
      <c r="L22" s="20">
        <f>SUM(U22,'02'!L22,'02'!T22)</f>
        <v>367</v>
      </c>
      <c r="M22" s="20">
        <f>SUM(V22,'02'!M22,'02'!U22)</f>
        <v>133</v>
      </c>
      <c r="N22" s="20">
        <f>SUM(W22,'02'!N22,'02'!V22)</f>
        <v>121</v>
      </c>
      <c r="O22" s="20">
        <f>SUM(X22,'02'!O22,'02'!W22)</f>
        <v>21</v>
      </c>
      <c r="P22" s="22"/>
      <c r="Q22" s="27">
        <f t="shared" si="0"/>
        <v>42806</v>
      </c>
      <c r="R22" s="150">
        <v>39420</v>
      </c>
      <c r="S22" s="150">
        <v>2742</v>
      </c>
      <c r="T22" s="150">
        <v>415</v>
      </c>
      <c r="U22" s="150">
        <v>136</v>
      </c>
      <c r="V22" s="150">
        <v>44</v>
      </c>
      <c r="W22" s="150">
        <v>42</v>
      </c>
      <c r="X22" s="150">
        <v>7</v>
      </c>
      <c r="Y22" s="24"/>
      <c r="Z22" s="163" t="s">
        <v>30</v>
      </c>
      <c r="AA22" s="163"/>
      <c r="AB22" s="163"/>
      <c r="AC22" s="163"/>
      <c r="AD22" s="163"/>
      <c r="AE22" s="26">
        <f t="shared" si="1"/>
        <v>0</v>
      </c>
      <c r="AF22" s="26">
        <f t="shared" si="2"/>
        <v>0</v>
      </c>
      <c r="AG22" s="26">
        <f>SUM('02'!I22:O22)-'02'!H22</f>
        <v>0</v>
      </c>
      <c r="AH22" s="26">
        <f>SUM('02'!R22:W22)-'02'!Q22</f>
        <v>0</v>
      </c>
      <c r="AI22" s="26">
        <f>SUM(Q22,'02'!H22,'02'!Q22)-'01'!H22</f>
        <v>0</v>
      </c>
      <c r="AJ22" s="26">
        <f>SUM(R22,'02'!I22)-'01'!I22</f>
        <v>0</v>
      </c>
      <c r="AK22" s="26">
        <f>SUM(S22,'02'!J22,'02'!R22)-'01'!J22</f>
        <v>0</v>
      </c>
      <c r="AL22" s="26">
        <f>SUM(T22,'02'!K22,'02'!S22)-'01'!K22</f>
        <v>0</v>
      </c>
      <c r="AM22" s="26">
        <f>SUM(U22,'02'!L22,'02'!T22)-'01'!L22</f>
        <v>0</v>
      </c>
      <c r="AN22" s="26">
        <f>SUM(V22,'02'!M22,'02'!U22)-'01'!M22</f>
        <v>0</v>
      </c>
      <c r="AO22" s="26">
        <f>SUM(W22,'02'!N22,'02'!V22)-'01'!N22</f>
        <v>0</v>
      </c>
      <c r="AP22" s="26">
        <f>SUM(X22,'02'!O22,'02'!W22)-'01'!O22</f>
        <v>0</v>
      </c>
    </row>
    <row r="23" spans="1:42" ht="12.75" customHeight="1">
      <c r="A23" s="2"/>
      <c r="B23" s="28"/>
      <c r="C23" s="28"/>
      <c r="D23" s="155" t="s">
        <v>10</v>
      </c>
      <c r="E23" s="155"/>
      <c r="F23" s="155"/>
      <c r="G23" s="170"/>
      <c r="H23" s="20">
        <f>SUM(R23:X23,'02'!I23:O23,'02'!R23:W23)</f>
        <v>7</v>
      </c>
      <c r="I23" s="30">
        <f>SUM(R23,'02'!I23)</f>
        <v>1</v>
      </c>
      <c r="J23" s="30">
        <f>SUM(S23,'02'!J23,'02'!R23)</f>
        <v>0</v>
      </c>
      <c r="K23" s="30">
        <f>SUM(T23,'02'!K23,'02'!S23)</f>
        <v>2</v>
      </c>
      <c r="L23" s="30">
        <f>SUM(U23,'02'!L23,'02'!T23)</f>
        <v>1</v>
      </c>
      <c r="M23" s="30">
        <f>SUM(V23,'02'!M23,'02'!U23)</f>
        <v>1</v>
      </c>
      <c r="N23" s="30">
        <f>SUM(W23,'02'!N23,'02'!V23)</f>
        <v>1</v>
      </c>
      <c r="O23" s="30">
        <f>SUM(X23,'02'!O23,'02'!W23)</f>
        <v>1</v>
      </c>
      <c r="P23" s="31"/>
      <c r="Q23" s="27">
        <f t="shared" si="0"/>
        <v>2</v>
      </c>
      <c r="R23" s="72">
        <v>0</v>
      </c>
      <c r="S23" s="72">
        <v>0</v>
      </c>
      <c r="T23" s="72">
        <v>2</v>
      </c>
      <c r="U23" s="72">
        <v>0</v>
      </c>
      <c r="V23" s="72">
        <v>0</v>
      </c>
      <c r="W23" s="72">
        <v>0</v>
      </c>
      <c r="X23" s="72">
        <v>0</v>
      </c>
      <c r="Y23" s="33"/>
      <c r="Z23" s="28"/>
      <c r="AA23" s="155" t="s">
        <v>10</v>
      </c>
      <c r="AB23" s="155"/>
      <c r="AC23" s="155"/>
      <c r="AD23" s="155"/>
      <c r="AE23" s="26">
        <f t="shared" si="1"/>
        <v>0</v>
      </c>
      <c r="AF23" s="26">
        <f t="shared" si="2"/>
        <v>0</v>
      </c>
      <c r="AG23" s="26">
        <f>SUM('02'!I23:O23)-'02'!H23</f>
        <v>0</v>
      </c>
      <c r="AH23" s="26">
        <f>SUM('02'!R23:W23)-'02'!Q23</f>
        <v>0</v>
      </c>
      <c r="AI23" s="26">
        <f>SUM(Q23,'02'!H23,'02'!Q23)-'01'!H23</f>
        <v>0</v>
      </c>
      <c r="AJ23" s="26">
        <f>SUM(R23,'02'!I23)-'01'!I23</f>
        <v>0</v>
      </c>
      <c r="AK23" s="26">
        <f>SUM(S23,'02'!J23,'02'!R23)-'01'!J23</f>
        <v>0</v>
      </c>
      <c r="AL23" s="26">
        <f>SUM(T23,'02'!K23,'02'!S23)-'01'!K23</f>
        <v>0</v>
      </c>
      <c r="AM23" s="26">
        <f>SUM(U23,'02'!L23,'02'!T23)-'01'!L23</f>
        <v>0</v>
      </c>
      <c r="AN23" s="26">
        <f>SUM(V23,'02'!M23,'02'!U23)-'01'!M23</f>
        <v>0</v>
      </c>
      <c r="AO23" s="26">
        <f>SUM(W23,'02'!N23,'02'!V23)-'01'!N23</f>
        <v>0</v>
      </c>
      <c r="AP23" s="26">
        <f>SUM(X23,'02'!O23,'02'!W23)-'01'!O23</f>
        <v>0</v>
      </c>
    </row>
    <row r="24" spans="1:42" ht="12.75" customHeight="1">
      <c r="A24" s="2"/>
      <c r="B24" s="28"/>
      <c r="C24" s="28"/>
      <c r="D24" s="155" t="s">
        <v>31</v>
      </c>
      <c r="E24" s="155"/>
      <c r="F24" s="155"/>
      <c r="G24" s="170"/>
      <c r="H24" s="20">
        <f>SUM(R24:X24,'02'!I24:O24,'02'!R24:W24)</f>
        <v>23167</v>
      </c>
      <c r="I24" s="30">
        <f>SUM(R24,'02'!I24)</f>
        <v>21720</v>
      </c>
      <c r="J24" s="30">
        <f>SUM(S24,'02'!J24,'02'!R24)</f>
        <v>1277</v>
      </c>
      <c r="K24" s="30">
        <f>SUM(T24,'02'!K24,'02'!S24)</f>
        <v>106</v>
      </c>
      <c r="L24" s="30">
        <f>SUM(U24,'02'!L24,'02'!T24)</f>
        <v>39</v>
      </c>
      <c r="M24" s="30">
        <f>SUM(V24,'02'!M24,'02'!U24)</f>
        <v>13</v>
      </c>
      <c r="N24" s="30">
        <f>SUM(W24,'02'!N24,'02'!V24)</f>
        <v>10</v>
      </c>
      <c r="O24" s="30">
        <f>SUM(X24,'02'!O24,'02'!W24)</f>
        <v>2</v>
      </c>
      <c r="P24" s="31"/>
      <c r="Q24" s="27">
        <f t="shared" si="0"/>
        <v>21789</v>
      </c>
      <c r="R24" s="72">
        <v>20588</v>
      </c>
      <c r="S24" s="72">
        <v>1134</v>
      </c>
      <c r="T24" s="72">
        <v>46</v>
      </c>
      <c r="U24" s="72">
        <v>13</v>
      </c>
      <c r="V24" s="72">
        <v>5</v>
      </c>
      <c r="W24" s="72">
        <v>2</v>
      </c>
      <c r="X24" s="72">
        <v>1</v>
      </c>
      <c r="Y24" s="33"/>
      <c r="Z24" s="28"/>
      <c r="AA24" s="155" t="s">
        <v>31</v>
      </c>
      <c r="AB24" s="155"/>
      <c r="AC24" s="155"/>
      <c r="AD24" s="155"/>
      <c r="AE24" s="26">
        <f t="shared" si="1"/>
        <v>0</v>
      </c>
      <c r="AF24" s="26">
        <f t="shared" si="2"/>
        <v>0</v>
      </c>
      <c r="AG24" s="26">
        <f>SUM('02'!I24:O24)-'02'!H24</f>
        <v>0</v>
      </c>
      <c r="AH24" s="26">
        <f>SUM('02'!R24:W24)-'02'!Q24</f>
        <v>0</v>
      </c>
      <c r="AI24" s="26">
        <f>SUM(Q24,'02'!H24,'02'!Q24)-'01'!H24</f>
        <v>0</v>
      </c>
      <c r="AJ24" s="26">
        <f>SUM(R24,'02'!I24)-'01'!I24</f>
        <v>0</v>
      </c>
      <c r="AK24" s="26">
        <f>SUM(S24,'02'!J24,'02'!R24)-'01'!J24</f>
        <v>0</v>
      </c>
      <c r="AL24" s="26">
        <f>SUM(T24,'02'!K24,'02'!S24)-'01'!K24</f>
        <v>0</v>
      </c>
      <c r="AM24" s="26">
        <f>SUM(U24,'02'!L24,'02'!T24)-'01'!L24</f>
        <v>0</v>
      </c>
      <c r="AN24" s="26">
        <f>SUM(V24,'02'!M24,'02'!U24)-'01'!M24</f>
        <v>0</v>
      </c>
      <c r="AO24" s="26">
        <f>SUM(W24,'02'!N24,'02'!V24)-'01'!N24</f>
        <v>0</v>
      </c>
      <c r="AP24" s="26">
        <f>SUM(X24,'02'!O24,'02'!W24)-'01'!O24</f>
        <v>0</v>
      </c>
    </row>
    <row r="25" spans="1:42" ht="12.75" customHeight="1">
      <c r="A25" s="2"/>
      <c r="B25" s="28"/>
      <c r="C25" s="28"/>
      <c r="D25" s="155" t="s">
        <v>32</v>
      </c>
      <c r="E25" s="155"/>
      <c r="F25" s="155"/>
      <c r="G25" s="170"/>
      <c r="H25" s="20">
        <f>SUM(R25:X25,'02'!I25:O25,'02'!R25:W25)</f>
        <v>20590</v>
      </c>
      <c r="I25" s="30">
        <f>SUM(R25,'02'!I25)</f>
        <v>17946</v>
      </c>
      <c r="J25" s="30">
        <f>SUM(S25,'02'!J25,'02'!R25)</f>
        <v>1773</v>
      </c>
      <c r="K25" s="30">
        <f>SUM(T25,'02'!K25,'02'!S25)</f>
        <v>485</v>
      </c>
      <c r="L25" s="30">
        <f>SUM(U25,'02'!L25,'02'!T25)</f>
        <v>213</v>
      </c>
      <c r="M25" s="30">
        <f>SUM(V25,'02'!M25,'02'!U25)</f>
        <v>80</v>
      </c>
      <c r="N25" s="30">
        <f>SUM(W25,'02'!N25,'02'!V25)</f>
        <v>76</v>
      </c>
      <c r="O25" s="30">
        <f>SUM(X25,'02'!O25,'02'!W25)</f>
        <v>17</v>
      </c>
      <c r="P25" s="31"/>
      <c r="Q25" s="27">
        <f t="shared" si="0"/>
        <v>17105</v>
      </c>
      <c r="R25" s="72">
        <v>15541</v>
      </c>
      <c r="S25" s="72">
        <v>1215</v>
      </c>
      <c r="T25" s="72">
        <v>227</v>
      </c>
      <c r="U25" s="72">
        <v>71</v>
      </c>
      <c r="V25" s="72">
        <v>22</v>
      </c>
      <c r="W25" s="72">
        <v>23</v>
      </c>
      <c r="X25" s="72">
        <v>6</v>
      </c>
      <c r="Y25" s="33"/>
      <c r="Z25" s="28"/>
      <c r="AA25" s="155" t="s">
        <v>32</v>
      </c>
      <c r="AB25" s="155"/>
      <c r="AC25" s="155"/>
      <c r="AD25" s="155"/>
      <c r="AE25" s="26">
        <f t="shared" si="1"/>
        <v>0</v>
      </c>
      <c r="AF25" s="26">
        <f t="shared" si="2"/>
        <v>0</v>
      </c>
      <c r="AG25" s="26">
        <f>SUM('02'!I25:O25)-'02'!H25</f>
        <v>0</v>
      </c>
      <c r="AH25" s="26">
        <f>SUM('02'!R25:W25)-'02'!Q25</f>
        <v>0</v>
      </c>
      <c r="AI25" s="26">
        <f>SUM(Q25,'02'!H25,'02'!Q25)-'01'!H25</f>
        <v>0</v>
      </c>
      <c r="AJ25" s="26">
        <f>SUM(R25,'02'!I25)-'01'!I25</f>
        <v>0</v>
      </c>
      <c r="AK25" s="26">
        <f>SUM(S25,'02'!J25,'02'!R25)-'01'!J25</f>
        <v>0</v>
      </c>
      <c r="AL25" s="26">
        <f>SUM(T25,'02'!K25,'02'!S25)-'01'!K25</f>
        <v>0</v>
      </c>
      <c r="AM25" s="26">
        <f>SUM(U25,'02'!L25,'02'!T25)-'01'!L25</f>
        <v>0</v>
      </c>
      <c r="AN25" s="26">
        <f>SUM(V25,'02'!M25,'02'!U25)-'01'!M25</f>
        <v>0</v>
      </c>
      <c r="AO25" s="26">
        <f>SUM(W25,'02'!N25,'02'!V25)-'01'!N25</f>
        <v>0</v>
      </c>
      <c r="AP25" s="26">
        <f>SUM(X25,'02'!O25,'02'!W25)-'01'!O25</f>
        <v>0</v>
      </c>
    </row>
    <row r="26" spans="1:42" ht="12.75" customHeight="1">
      <c r="A26" s="2"/>
      <c r="B26" s="28"/>
      <c r="C26" s="28"/>
      <c r="D26" s="28"/>
      <c r="E26" s="166" t="s">
        <v>33</v>
      </c>
      <c r="F26" s="166"/>
      <c r="G26" s="29" t="s">
        <v>12</v>
      </c>
      <c r="H26" s="20">
        <f>SUM(R26:X26,'02'!I26:O26,'02'!R26:W26)</f>
        <v>102</v>
      </c>
      <c r="I26" s="30">
        <f>SUM(R26,'02'!I26)</f>
        <v>86</v>
      </c>
      <c r="J26" s="30">
        <f>SUM(S26,'02'!J26,'02'!R26)</f>
        <v>5</v>
      </c>
      <c r="K26" s="30">
        <f>SUM(T26,'02'!K26,'02'!S26)</f>
        <v>2</v>
      </c>
      <c r="L26" s="30">
        <f>SUM(U26,'02'!L26,'02'!T26)</f>
        <v>2</v>
      </c>
      <c r="M26" s="30">
        <f>SUM(V26,'02'!M26,'02'!U26)</f>
        <v>1</v>
      </c>
      <c r="N26" s="30">
        <f>SUM(W26,'02'!N26,'02'!V26)</f>
        <v>6</v>
      </c>
      <c r="O26" s="30">
        <f>SUM(X26,'02'!O26,'02'!W26)</f>
        <v>0</v>
      </c>
      <c r="P26" s="31"/>
      <c r="Q26" s="27">
        <f t="shared" si="0"/>
        <v>95</v>
      </c>
      <c r="R26" s="34">
        <v>82</v>
      </c>
      <c r="S26" s="34">
        <v>5</v>
      </c>
      <c r="T26" s="34">
        <v>1</v>
      </c>
      <c r="U26" s="34">
        <v>1</v>
      </c>
      <c r="V26" s="34">
        <v>1</v>
      </c>
      <c r="W26" s="34">
        <v>5</v>
      </c>
      <c r="X26" s="34">
        <v>0</v>
      </c>
      <c r="Y26" s="33"/>
      <c r="Z26" s="28"/>
      <c r="AA26" s="28"/>
      <c r="AB26" s="166" t="s">
        <v>33</v>
      </c>
      <c r="AC26" s="166"/>
      <c r="AD26" s="28" t="s">
        <v>12</v>
      </c>
      <c r="AE26" s="26">
        <f t="shared" si="1"/>
        <v>0</v>
      </c>
      <c r="AF26" s="26">
        <f t="shared" si="2"/>
        <v>0</v>
      </c>
      <c r="AG26" s="26">
        <f>SUM('02'!I26:O26)-'02'!H26</f>
        <v>0</v>
      </c>
      <c r="AH26" s="26">
        <f>SUM('02'!R26:W26)-'02'!Q26</f>
        <v>0</v>
      </c>
      <c r="AI26" s="26">
        <f>SUM(Q26,'02'!H26,'02'!Q26)-'01'!H26</f>
        <v>0</v>
      </c>
      <c r="AJ26" s="26">
        <f>SUM(R26,'02'!I26)-'01'!I26</f>
        <v>0</v>
      </c>
      <c r="AK26" s="26">
        <f>SUM(S26,'02'!J26,'02'!R26)-'01'!J26</f>
        <v>0</v>
      </c>
      <c r="AL26" s="26">
        <f>SUM(T26,'02'!K26,'02'!S26)-'01'!K26</f>
        <v>0</v>
      </c>
      <c r="AM26" s="26">
        <f>SUM(U26,'02'!L26,'02'!T26)-'01'!L26</f>
        <v>0</v>
      </c>
      <c r="AN26" s="26">
        <f>SUM(V26,'02'!M26,'02'!U26)-'01'!M26</f>
        <v>0</v>
      </c>
      <c r="AO26" s="26">
        <f>SUM(W26,'02'!N26,'02'!V26)-'01'!N26</f>
        <v>0</v>
      </c>
      <c r="AP26" s="26">
        <f>SUM(X26,'02'!O26,'02'!W26)-'01'!O26</f>
        <v>0</v>
      </c>
    </row>
    <row r="27" spans="1:42" ht="12.75" customHeight="1">
      <c r="A27" s="2"/>
      <c r="B27" s="28"/>
      <c r="C27" s="28"/>
      <c r="D27" s="155" t="s">
        <v>34</v>
      </c>
      <c r="E27" s="155"/>
      <c r="F27" s="155"/>
      <c r="G27" s="170"/>
      <c r="H27" s="20">
        <f>SUM(R27:X27,'02'!I27:O27,'02'!R27:W27)</f>
        <v>2420</v>
      </c>
      <c r="I27" s="30">
        <f>SUM(R27,'02'!I27)</f>
        <v>2279</v>
      </c>
      <c r="J27" s="30">
        <f>SUM(S27,'02'!J27,'02'!R27)</f>
        <v>80</v>
      </c>
      <c r="K27" s="30">
        <f>SUM(T27,'02'!K27,'02'!S27)</f>
        <v>31</v>
      </c>
      <c r="L27" s="30">
        <f>SUM(U27,'02'!L27,'02'!T27)</f>
        <v>17</v>
      </c>
      <c r="M27" s="30">
        <f>SUM(V27,'02'!M27,'02'!U27)</f>
        <v>5</v>
      </c>
      <c r="N27" s="30">
        <f>SUM(W27,'02'!N27,'02'!V27)</f>
        <v>8</v>
      </c>
      <c r="O27" s="30">
        <f>SUM(X27,'02'!O27,'02'!W27)</f>
        <v>0</v>
      </c>
      <c r="P27" s="31"/>
      <c r="Q27" s="27">
        <f t="shared" si="0"/>
        <v>2280</v>
      </c>
      <c r="R27" s="73">
        <v>2169</v>
      </c>
      <c r="S27" s="73">
        <v>69</v>
      </c>
      <c r="T27" s="73">
        <v>22</v>
      </c>
      <c r="U27" s="73">
        <v>12</v>
      </c>
      <c r="V27" s="73">
        <v>3</v>
      </c>
      <c r="W27" s="73">
        <v>5</v>
      </c>
      <c r="X27" s="73">
        <v>0</v>
      </c>
      <c r="Y27" s="33"/>
      <c r="Z27" s="28"/>
      <c r="AA27" s="155" t="s">
        <v>34</v>
      </c>
      <c r="AB27" s="155"/>
      <c r="AC27" s="155"/>
      <c r="AD27" s="155"/>
      <c r="AE27" s="26">
        <f t="shared" si="1"/>
        <v>0</v>
      </c>
      <c r="AF27" s="26">
        <f t="shared" si="2"/>
        <v>0</v>
      </c>
      <c r="AG27" s="26">
        <f>SUM('02'!I27:O27)-'02'!H27</f>
        <v>0</v>
      </c>
      <c r="AH27" s="26">
        <f>SUM('02'!R27:W27)-'02'!Q27</f>
        <v>0</v>
      </c>
      <c r="AI27" s="26">
        <f>SUM(Q27,'02'!H27,'02'!Q27)-'01'!H27</f>
        <v>0</v>
      </c>
      <c r="AJ27" s="26">
        <f>SUM(R27,'02'!I27)-'01'!I27</f>
        <v>0</v>
      </c>
      <c r="AK27" s="26">
        <f>SUM(S27,'02'!J27,'02'!R27)-'01'!J27</f>
        <v>0</v>
      </c>
      <c r="AL27" s="26">
        <f>SUM(T27,'02'!K27,'02'!S27)-'01'!K27</f>
        <v>0</v>
      </c>
      <c r="AM27" s="26">
        <f>SUM(U27,'02'!L27,'02'!T27)-'01'!L27</f>
        <v>0</v>
      </c>
      <c r="AN27" s="26">
        <f>SUM(V27,'02'!M27,'02'!U27)-'01'!M27</f>
        <v>0</v>
      </c>
      <c r="AO27" s="26">
        <f>SUM(W27,'02'!N27,'02'!V27)-'01'!N27</f>
        <v>0</v>
      </c>
      <c r="AP27" s="26">
        <f>SUM(X27,'02'!O27,'02'!W27)-'01'!O27</f>
        <v>0</v>
      </c>
    </row>
    <row r="28" spans="1:42" ht="12.75" customHeight="1">
      <c r="A28" s="15"/>
      <c r="B28" s="28"/>
      <c r="C28" s="28"/>
      <c r="D28" s="155" t="s">
        <v>35</v>
      </c>
      <c r="E28" s="155"/>
      <c r="F28" s="155"/>
      <c r="G28" s="170"/>
      <c r="H28" s="20">
        <f>SUM(R28:X28,'02'!I28:O28,'02'!R28:W28)</f>
        <v>2556</v>
      </c>
      <c r="I28" s="30">
        <f>SUM(R28,'02'!I28)</f>
        <v>1546</v>
      </c>
      <c r="J28" s="30">
        <f>SUM(S28,'02'!J28,'02'!R28)</f>
        <v>575</v>
      </c>
      <c r="K28" s="30">
        <f>SUM(T28,'02'!K28,'02'!S28)</f>
        <v>277</v>
      </c>
      <c r="L28" s="30">
        <f>SUM(U28,'02'!L28,'02'!T28)</f>
        <v>97</v>
      </c>
      <c r="M28" s="30">
        <f>SUM(V28,'02'!M28,'02'!U28)</f>
        <v>34</v>
      </c>
      <c r="N28" s="30">
        <f>SUM(W28,'02'!N28,'02'!V28)</f>
        <v>26</v>
      </c>
      <c r="O28" s="30">
        <f>SUM(X28,'02'!O28,'02'!W28)</f>
        <v>1</v>
      </c>
      <c r="P28" s="31"/>
      <c r="Q28" s="27">
        <f t="shared" si="0"/>
        <v>1630</v>
      </c>
      <c r="R28" s="73">
        <v>1122</v>
      </c>
      <c r="S28" s="73">
        <v>324</v>
      </c>
      <c r="T28" s="73">
        <v>118</v>
      </c>
      <c r="U28" s="73">
        <v>40</v>
      </c>
      <c r="V28" s="73">
        <v>14</v>
      </c>
      <c r="W28" s="73">
        <v>12</v>
      </c>
      <c r="X28" s="73">
        <v>0</v>
      </c>
      <c r="Y28" s="33"/>
      <c r="Z28" s="28"/>
      <c r="AA28" s="155" t="s">
        <v>35</v>
      </c>
      <c r="AB28" s="155"/>
      <c r="AC28" s="155"/>
      <c r="AD28" s="155"/>
      <c r="AE28" s="26">
        <f t="shared" si="1"/>
        <v>0</v>
      </c>
      <c r="AF28" s="26">
        <f t="shared" si="2"/>
        <v>0</v>
      </c>
      <c r="AG28" s="26">
        <f>SUM('02'!I28:O28)-'02'!H28</f>
        <v>0</v>
      </c>
      <c r="AH28" s="26">
        <f>SUM('02'!R28:W28)-'02'!Q28</f>
        <v>0</v>
      </c>
      <c r="AI28" s="26">
        <f>SUM(Q28,'02'!H28,'02'!Q28)-'01'!H28</f>
        <v>0</v>
      </c>
      <c r="AJ28" s="26">
        <f>SUM(R28,'02'!I28)-'01'!I28</f>
        <v>0</v>
      </c>
      <c r="AK28" s="26">
        <f>SUM(S28,'02'!J28,'02'!R28)-'01'!J28</f>
        <v>0</v>
      </c>
      <c r="AL28" s="26">
        <f>SUM(T28,'02'!K28,'02'!S28)-'01'!K28</f>
        <v>0</v>
      </c>
      <c r="AM28" s="26">
        <f>SUM(U28,'02'!L28,'02'!T28)-'01'!L28</f>
        <v>0</v>
      </c>
      <c r="AN28" s="26">
        <f>SUM(V28,'02'!M28,'02'!U28)-'01'!M28</f>
        <v>0</v>
      </c>
      <c r="AO28" s="26">
        <f>SUM(W28,'02'!N28,'02'!V28)-'01'!N28</f>
        <v>0</v>
      </c>
      <c r="AP28" s="26">
        <f>SUM(X28,'02'!O28,'02'!W28)-'01'!O28</f>
        <v>0</v>
      </c>
    </row>
    <row r="29" spans="1:42" s="15" customFormat="1" ht="12.75" customHeight="1">
      <c r="A29" s="2"/>
      <c r="B29" s="25"/>
      <c r="C29" s="163" t="s">
        <v>36</v>
      </c>
      <c r="D29" s="163"/>
      <c r="E29" s="163"/>
      <c r="F29" s="163"/>
      <c r="G29" s="174"/>
      <c r="H29" s="20">
        <f>SUM(R29:X29,'02'!I29:O29,'02'!R29:W29)</f>
        <v>279102</v>
      </c>
      <c r="I29" s="20">
        <f>SUM(R29,'02'!I29)</f>
        <v>235245</v>
      </c>
      <c r="J29" s="20">
        <f>SUM(S29,'02'!J29,'02'!R29)</f>
        <v>28410</v>
      </c>
      <c r="K29" s="20">
        <f>SUM(T29,'02'!K29,'02'!S29)</f>
        <v>10453</v>
      </c>
      <c r="L29" s="20">
        <f>SUM(U29,'02'!L29,'02'!T29)</f>
        <v>2868</v>
      </c>
      <c r="M29" s="20">
        <f>SUM(V29,'02'!M29,'02'!U29)</f>
        <v>968</v>
      </c>
      <c r="N29" s="20">
        <f>SUM(W29,'02'!N29,'02'!V29)</f>
        <v>1140</v>
      </c>
      <c r="O29" s="20">
        <f>SUM(X29,'02'!O29,'02'!W29)</f>
        <v>18</v>
      </c>
      <c r="P29" s="22"/>
      <c r="Q29" s="27">
        <f t="shared" si="0"/>
        <v>238566</v>
      </c>
      <c r="R29" s="151">
        <v>208633</v>
      </c>
      <c r="S29" s="151">
        <v>19373</v>
      </c>
      <c r="T29" s="151">
        <v>7387</v>
      </c>
      <c r="U29" s="151">
        <v>1717</v>
      </c>
      <c r="V29" s="151">
        <v>536</v>
      </c>
      <c r="W29" s="151">
        <v>905</v>
      </c>
      <c r="X29" s="151">
        <v>15</v>
      </c>
      <c r="Y29" s="24"/>
      <c r="Z29" s="163" t="s">
        <v>36</v>
      </c>
      <c r="AA29" s="163"/>
      <c r="AB29" s="163"/>
      <c r="AC29" s="163"/>
      <c r="AD29" s="163"/>
      <c r="AE29" s="26">
        <f t="shared" si="1"/>
        <v>0</v>
      </c>
      <c r="AF29" s="26">
        <f t="shared" si="2"/>
        <v>0</v>
      </c>
      <c r="AG29" s="26">
        <f>SUM('02'!I29:O29)-'02'!H29</f>
        <v>0</v>
      </c>
      <c r="AH29" s="26">
        <f>SUM('02'!R29:W29)-'02'!Q29</f>
        <v>0</v>
      </c>
      <c r="AI29" s="26">
        <f>SUM(Q29,'02'!H29,'02'!Q29)-'01'!H29</f>
        <v>0</v>
      </c>
      <c r="AJ29" s="26">
        <f>SUM(R29,'02'!I29)-'01'!I29</f>
        <v>0</v>
      </c>
      <c r="AK29" s="26">
        <f>SUM(S29,'02'!J29,'02'!R29)-'01'!J29</f>
        <v>0</v>
      </c>
      <c r="AL29" s="26">
        <f>SUM(T29,'02'!K29,'02'!S29)-'01'!K29</f>
        <v>0</v>
      </c>
      <c r="AM29" s="26">
        <f>SUM(U29,'02'!L29,'02'!T29)-'01'!L29</f>
        <v>0</v>
      </c>
      <c r="AN29" s="26">
        <f>SUM(V29,'02'!M29,'02'!U29)-'01'!M29</f>
        <v>0</v>
      </c>
      <c r="AO29" s="26">
        <f>SUM(W29,'02'!N29,'02'!V29)-'01'!N29</f>
        <v>0</v>
      </c>
      <c r="AP29" s="26">
        <f>SUM(X29,'02'!O29,'02'!W29)-'01'!O29</f>
        <v>0</v>
      </c>
    </row>
    <row r="30" spans="1:42" ht="12.75" customHeight="1">
      <c r="A30" s="2"/>
      <c r="B30" s="28"/>
      <c r="C30" s="28"/>
      <c r="D30" s="155" t="s">
        <v>37</v>
      </c>
      <c r="E30" s="155"/>
      <c r="F30" s="155"/>
      <c r="G30" s="170"/>
      <c r="H30" s="20">
        <f>SUM(R30:X30,'02'!I30:O30,'02'!R30:W30)</f>
        <v>61407</v>
      </c>
      <c r="I30" s="30">
        <f>SUM(R30,'02'!I30)</f>
        <v>49472</v>
      </c>
      <c r="J30" s="30">
        <f>SUM(S30,'02'!J30,'02'!R30)</f>
        <v>6816</v>
      </c>
      <c r="K30" s="30">
        <f>SUM(T30,'02'!K30,'02'!S30)</f>
        <v>3864</v>
      </c>
      <c r="L30" s="30">
        <f>SUM(U30,'02'!L30,'02'!T30)</f>
        <v>918</v>
      </c>
      <c r="M30" s="30">
        <f>SUM(V30,'02'!M30,'02'!U30)</f>
        <v>261</v>
      </c>
      <c r="N30" s="30">
        <f>SUM(W30,'02'!N30,'02'!V30)</f>
        <v>74</v>
      </c>
      <c r="O30" s="30">
        <f>SUM(X30,'02'!O30,'02'!W30)</f>
        <v>2</v>
      </c>
      <c r="P30" s="31"/>
      <c r="Q30" s="27">
        <f t="shared" si="0"/>
        <v>58683</v>
      </c>
      <c r="R30" s="74">
        <v>48231</v>
      </c>
      <c r="S30" s="74">
        <v>6038</v>
      </c>
      <c r="T30" s="74">
        <v>3424</v>
      </c>
      <c r="U30" s="74">
        <v>746</v>
      </c>
      <c r="V30" s="74">
        <v>195</v>
      </c>
      <c r="W30" s="74">
        <v>48</v>
      </c>
      <c r="X30" s="74">
        <v>1</v>
      </c>
      <c r="Y30" s="33"/>
      <c r="Z30" s="28"/>
      <c r="AA30" s="155" t="s">
        <v>37</v>
      </c>
      <c r="AB30" s="155"/>
      <c r="AC30" s="155"/>
      <c r="AD30" s="155"/>
      <c r="AE30" s="26">
        <f t="shared" si="1"/>
        <v>0</v>
      </c>
      <c r="AF30" s="26">
        <f t="shared" si="2"/>
        <v>0</v>
      </c>
      <c r="AG30" s="26">
        <f>SUM('02'!I30:O30)-'02'!H30</f>
        <v>0</v>
      </c>
      <c r="AH30" s="26">
        <f>SUM('02'!R30:W30)-'02'!Q30</f>
        <v>0</v>
      </c>
      <c r="AI30" s="26">
        <f>SUM(Q30,'02'!H30,'02'!Q30)-'01'!H30</f>
        <v>0</v>
      </c>
      <c r="AJ30" s="26">
        <f>SUM(R30,'02'!I30)-'01'!I30</f>
        <v>0</v>
      </c>
      <c r="AK30" s="26">
        <f>SUM(S30,'02'!J30,'02'!R30)-'01'!J30</f>
        <v>0</v>
      </c>
      <c r="AL30" s="26">
        <f>SUM(T30,'02'!K30,'02'!S30)-'01'!K30</f>
        <v>0</v>
      </c>
      <c r="AM30" s="26">
        <f>SUM(U30,'02'!L30,'02'!T30)-'01'!L30</f>
        <v>0</v>
      </c>
      <c r="AN30" s="26">
        <f>SUM(V30,'02'!M30,'02'!U30)-'01'!M30</f>
        <v>0</v>
      </c>
      <c r="AO30" s="26">
        <f>SUM(W30,'02'!N30,'02'!V30)-'01'!N30</f>
        <v>0</v>
      </c>
      <c r="AP30" s="26">
        <f>SUM(X30,'02'!O30,'02'!W30)-'01'!O30</f>
        <v>0</v>
      </c>
    </row>
    <row r="31" spans="1:42" ht="12.75" customHeight="1">
      <c r="A31" s="2"/>
      <c r="B31" s="28"/>
      <c r="C31" s="28"/>
      <c r="D31" s="155" t="s">
        <v>38</v>
      </c>
      <c r="E31" s="155"/>
      <c r="F31" s="155"/>
      <c r="G31" s="170"/>
      <c r="H31" s="20">
        <f>SUM(R31:X31,'02'!I31:O31,'02'!R31:W31)</f>
        <v>30199</v>
      </c>
      <c r="I31" s="30">
        <f>SUM(R31,'02'!I31)</f>
        <v>20928</v>
      </c>
      <c r="J31" s="30">
        <f>SUM(S31,'02'!J31,'02'!R31)</f>
        <v>5688</v>
      </c>
      <c r="K31" s="30">
        <f>SUM(T31,'02'!K31,'02'!S31)</f>
        <v>2191</v>
      </c>
      <c r="L31" s="30">
        <f>SUM(U31,'02'!L31,'02'!T31)</f>
        <v>708</v>
      </c>
      <c r="M31" s="30">
        <f>SUM(V31,'02'!M31,'02'!U31)</f>
        <v>334</v>
      </c>
      <c r="N31" s="30">
        <f>SUM(W31,'02'!N31,'02'!V31)</f>
        <v>350</v>
      </c>
      <c r="O31" s="30">
        <f>SUM(X31,'02'!O31,'02'!W31)</f>
        <v>0</v>
      </c>
      <c r="P31" s="31"/>
      <c r="Q31" s="27">
        <f t="shared" si="0"/>
        <v>17669</v>
      </c>
      <c r="R31" s="75">
        <v>12929</v>
      </c>
      <c r="S31" s="75">
        <v>2751</v>
      </c>
      <c r="T31" s="75">
        <v>1168</v>
      </c>
      <c r="U31" s="75">
        <v>339</v>
      </c>
      <c r="V31" s="75">
        <v>216</v>
      </c>
      <c r="W31" s="75">
        <v>266</v>
      </c>
      <c r="X31" s="75">
        <v>0</v>
      </c>
      <c r="Y31" s="33"/>
      <c r="Z31" s="28"/>
      <c r="AA31" s="155" t="s">
        <v>38</v>
      </c>
      <c r="AB31" s="155"/>
      <c r="AC31" s="155"/>
      <c r="AD31" s="155"/>
      <c r="AE31" s="26">
        <f t="shared" si="1"/>
        <v>0</v>
      </c>
      <c r="AF31" s="26">
        <f t="shared" si="2"/>
        <v>0</v>
      </c>
      <c r="AG31" s="26">
        <f>SUM('02'!I31:O31)-'02'!H31</f>
        <v>0</v>
      </c>
      <c r="AH31" s="26">
        <f>SUM('02'!R31:W31)-'02'!Q31</f>
        <v>0</v>
      </c>
      <c r="AI31" s="26">
        <f>SUM(Q31,'02'!H31,'02'!Q31)-'01'!H31</f>
        <v>0</v>
      </c>
      <c r="AJ31" s="26">
        <f>SUM(R31,'02'!I31)-'01'!I31</f>
        <v>0</v>
      </c>
      <c r="AK31" s="26">
        <f>SUM(S31,'02'!J31,'02'!R31)-'01'!J31</f>
        <v>0</v>
      </c>
      <c r="AL31" s="26">
        <f>SUM(T31,'02'!K31,'02'!S31)-'01'!K31</f>
        <v>0</v>
      </c>
      <c r="AM31" s="26">
        <f>SUM(U31,'02'!L31,'02'!T31)-'01'!L31</f>
        <v>0</v>
      </c>
      <c r="AN31" s="26">
        <f>SUM(V31,'02'!M31,'02'!U31)-'01'!M31</f>
        <v>0</v>
      </c>
      <c r="AO31" s="26">
        <f>SUM(W31,'02'!N31,'02'!V31)-'01'!N31</f>
        <v>0</v>
      </c>
      <c r="AP31" s="26">
        <f>SUM(X31,'02'!O31,'02'!W31)-'01'!O31</f>
        <v>0</v>
      </c>
    </row>
    <row r="32" spans="1:42" ht="12.75" customHeight="1">
      <c r="A32" s="15"/>
      <c r="B32" s="28"/>
      <c r="C32" s="28"/>
      <c r="D32" s="155" t="s">
        <v>39</v>
      </c>
      <c r="E32" s="155"/>
      <c r="F32" s="155"/>
      <c r="G32" s="170"/>
      <c r="H32" s="20">
        <f>SUM(R32:X32,'02'!I32:O32,'02'!R32:W32)</f>
        <v>187496</v>
      </c>
      <c r="I32" s="30">
        <f>SUM(R32,'02'!I32)</f>
        <v>164845</v>
      </c>
      <c r="J32" s="30">
        <f>SUM(S32,'02'!J32,'02'!R32)</f>
        <v>15906</v>
      </c>
      <c r="K32" s="30">
        <f>SUM(T32,'02'!K32,'02'!S32)</f>
        <v>4398</v>
      </c>
      <c r="L32" s="30">
        <f>SUM(U32,'02'!L32,'02'!T32)</f>
        <v>1242</v>
      </c>
      <c r="M32" s="30">
        <f>SUM(V32,'02'!M32,'02'!U32)</f>
        <v>373</v>
      </c>
      <c r="N32" s="30">
        <f>SUM(W32,'02'!N32,'02'!V32)</f>
        <v>716</v>
      </c>
      <c r="O32" s="30">
        <f>SUM(X32,'02'!O32,'02'!W32)</f>
        <v>16</v>
      </c>
      <c r="P32" s="31"/>
      <c r="Q32" s="27">
        <f t="shared" si="0"/>
        <v>162214</v>
      </c>
      <c r="R32" s="76">
        <v>147473</v>
      </c>
      <c r="S32" s="76">
        <v>10584</v>
      </c>
      <c r="T32" s="76">
        <v>2795</v>
      </c>
      <c r="U32" s="76">
        <v>632</v>
      </c>
      <c r="V32" s="76">
        <v>125</v>
      </c>
      <c r="W32" s="76">
        <v>591</v>
      </c>
      <c r="X32" s="76">
        <v>14</v>
      </c>
      <c r="Y32" s="33"/>
      <c r="Z32" s="28"/>
      <c r="AA32" s="155" t="s">
        <v>39</v>
      </c>
      <c r="AB32" s="155"/>
      <c r="AC32" s="155"/>
      <c r="AD32" s="155"/>
      <c r="AE32" s="26">
        <f t="shared" si="1"/>
        <v>0</v>
      </c>
      <c r="AF32" s="26">
        <f t="shared" si="2"/>
        <v>0</v>
      </c>
      <c r="AG32" s="26">
        <f>SUM('02'!I32:O32)-'02'!H32</f>
        <v>0</v>
      </c>
      <c r="AH32" s="26">
        <f>SUM('02'!R32:W32)-'02'!Q32</f>
        <v>0</v>
      </c>
      <c r="AI32" s="26">
        <f>SUM(Q32,'02'!H32,'02'!Q32)-'01'!H32</f>
        <v>0</v>
      </c>
      <c r="AJ32" s="26">
        <f>SUM(R32,'02'!I32)-'01'!I32</f>
        <v>0</v>
      </c>
      <c r="AK32" s="26">
        <f>SUM(S32,'02'!J32,'02'!R32)-'01'!J32</f>
        <v>0</v>
      </c>
      <c r="AL32" s="26">
        <f>SUM(T32,'02'!K32,'02'!S32)-'01'!K32</f>
        <v>0</v>
      </c>
      <c r="AM32" s="26">
        <f>SUM(U32,'02'!L32,'02'!T32)-'01'!L32</f>
        <v>0</v>
      </c>
      <c r="AN32" s="26">
        <f>SUM(V32,'02'!M32,'02'!U32)-'01'!M32</f>
        <v>0</v>
      </c>
      <c r="AO32" s="26">
        <f>SUM(W32,'02'!N32,'02'!V32)-'01'!N32</f>
        <v>0</v>
      </c>
      <c r="AP32" s="26">
        <f>SUM(X32,'02'!O32,'02'!W32)-'01'!O32</f>
        <v>0</v>
      </c>
    </row>
    <row r="33" spans="2:42" s="15" customFormat="1" ht="12.75" customHeight="1">
      <c r="B33" s="25"/>
      <c r="C33" s="163" t="s">
        <v>40</v>
      </c>
      <c r="D33" s="163"/>
      <c r="E33" s="163"/>
      <c r="F33" s="163"/>
      <c r="G33" s="174"/>
      <c r="H33" s="20">
        <f>SUM(R33:X33,'02'!I33:O33,'02'!R33:W33)</f>
        <v>23817</v>
      </c>
      <c r="I33" s="20">
        <f>SUM(R33,'02'!I33)</f>
        <v>18258</v>
      </c>
      <c r="J33" s="20">
        <f>SUM(S33,'02'!J33,'02'!R33)</f>
        <v>2369</v>
      </c>
      <c r="K33" s="20">
        <f>SUM(T33,'02'!K33,'02'!S33)</f>
        <v>1048</v>
      </c>
      <c r="L33" s="20">
        <f>SUM(U33,'02'!L33,'02'!T33)</f>
        <v>420</v>
      </c>
      <c r="M33" s="20">
        <f>SUM(V33,'02'!M33,'02'!U33)</f>
        <v>405</v>
      </c>
      <c r="N33" s="20">
        <f>SUM(W33,'02'!N33,'02'!V33)</f>
        <v>657</v>
      </c>
      <c r="O33" s="20">
        <f>SUM(X33,'02'!O33,'02'!W33)</f>
        <v>660</v>
      </c>
      <c r="P33" s="22"/>
      <c r="Q33" s="27">
        <f t="shared" si="0"/>
        <v>22525</v>
      </c>
      <c r="R33" s="152">
        <v>17471</v>
      </c>
      <c r="S33" s="152">
        <v>2162</v>
      </c>
      <c r="T33" s="152">
        <v>918</v>
      </c>
      <c r="U33" s="152">
        <v>385</v>
      </c>
      <c r="V33" s="152">
        <v>387</v>
      </c>
      <c r="W33" s="152">
        <v>611</v>
      </c>
      <c r="X33" s="152">
        <v>591</v>
      </c>
      <c r="Y33" s="24"/>
      <c r="Z33" s="163" t="s">
        <v>40</v>
      </c>
      <c r="AA33" s="163"/>
      <c r="AB33" s="163"/>
      <c r="AC33" s="163"/>
      <c r="AD33" s="163"/>
      <c r="AE33" s="26">
        <f t="shared" si="1"/>
        <v>0</v>
      </c>
      <c r="AF33" s="26">
        <f t="shared" si="2"/>
        <v>0</v>
      </c>
      <c r="AG33" s="26">
        <f>SUM('02'!I33:O33)-'02'!H33</f>
        <v>0</v>
      </c>
      <c r="AH33" s="26">
        <f>SUM('02'!R33:W33)-'02'!Q33</f>
        <v>0</v>
      </c>
      <c r="AI33" s="26">
        <f>SUM(Q33,'02'!H33,'02'!Q33)-'01'!H33</f>
        <v>0</v>
      </c>
      <c r="AJ33" s="26">
        <f>SUM(R33,'02'!I33)-'01'!I33</f>
        <v>0</v>
      </c>
      <c r="AK33" s="26">
        <f>SUM(S33,'02'!J33,'02'!R33)-'01'!J33</f>
        <v>0</v>
      </c>
      <c r="AL33" s="26">
        <f>SUM(T33,'02'!K33,'02'!S33)-'01'!K33</f>
        <v>0</v>
      </c>
      <c r="AM33" s="26">
        <f>SUM(U33,'02'!L33,'02'!T33)-'01'!L33</f>
        <v>0</v>
      </c>
      <c r="AN33" s="26">
        <f>SUM(V33,'02'!M33,'02'!U33)-'01'!M33</f>
        <v>0</v>
      </c>
      <c r="AO33" s="26">
        <f>SUM(W33,'02'!N33,'02'!V33)-'01'!N33</f>
        <v>0</v>
      </c>
      <c r="AP33" s="26">
        <f>SUM(X33,'02'!O33,'02'!W33)-'01'!O33</f>
        <v>0</v>
      </c>
    </row>
    <row r="34" spans="1:42" ht="12.75" customHeight="1">
      <c r="A34" s="2"/>
      <c r="B34" s="28"/>
      <c r="C34" s="28"/>
      <c r="D34" s="155" t="s">
        <v>41</v>
      </c>
      <c r="E34" s="155"/>
      <c r="F34" s="155"/>
      <c r="G34" s="170"/>
      <c r="H34" s="20">
        <f>SUM(R34:X34,'02'!I34:O34,'02'!R34:W34)</f>
        <v>20059</v>
      </c>
      <c r="I34" s="30">
        <f>SUM(R34,'02'!I34)</f>
        <v>15329</v>
      </c>
      <c r="J34" s="30">
        <f>SUM(S34,'02'!J34,'02'!R34)</f>
        <v>1851</v>
      </c>
      <c r="K34" s="30">
        <f>SUM(T34,'02'!K34,'02'!S34)</f>
        <v>880</v>
      </c>
      <c r="L34" s="30">
        <f>SUM(U34,'02'!L34,'02'!T34)</f>
        <v>340</v>
      </c>
      <c r="M34" s="30">
        <f>SUM(V34,'02'!M34,'02'!U34)</f>
        <v>367</v>
      </c>
      <c r="N34" s="30">
        <f>SUM(W34,'02'!N34,'02'!V34)</f>
        <v>636</v>
      </c>
      <c r="O34" s="30">
        <f>SUM(X34,'02'!O34,'02'!W34)</f>
        <v>656</v>
      </c>
      <c r="P34" s="31"/>
      <c r="Q34" s="27">
        <f t="shared" si="0"/>
        <v>18940</v>
      </c>
      <c r="R34" s="77">
        <v>14679</v>
      </c>
      <c r="S34" s="77">
        <v>1675</v>
      </c>
      <c r="T34" s="77">
        <v>753</v>
      </c>
      <c r="U34" s="77">
        <v>307</v>
      </c>
      <c r="V34" s="77">
        <v>349</v>
      </c>
      <c r="W34" s="77">
        <v>590</v>
      </c>
      <c r="X34" s="77">
        <v>587</v>
      </c>
      <c r="Y34" s="33"/>
      <c r="Z34" s="28"/>
      <c r="AA34" s="155" t="s">
        <v>41</v>
      </c>
      <c r="AB34" s="155"/>
      <c r="AC34" s="155"/>
      <c r="AD34" s="155"/>
      <c r="AE34" s="26">
        <f t="shared" si="1"/>
        <v>0</v>
      </c>
      <c r="AF34" s="26">
        <f t="shared" si="2"/>
        <v>0</v>
      </c>
      <c r="AG34" s="26">
        <f>SUM('02'!I34:O34)-'02'!H34</f>
        <v>0</v>
      </c>
      <c r="AH34" s="26">
        <f>SUM('02'!R34:W34)-'02'!Q34</f>
        <v>0</v>
      </c>
      <c r="AI34" s="26">
        <f>SUM(Q34,'02'!H34,'02'!Q34)-'01'!H34</f>
        <v>0</v>
      </c>
      <c r="AJ34" s="26">
        <f>SUM(R34,'02'!I34)-'01'!I34</f>
        <v>0</v>
      </c>
      <c r="AK34" s="26">
        <f>SUM(S34,'02'!J34,'02'!R34)-'01'!J34</f>
        <v>0</v>
      </c>
      <c r="AL34" s="26">
        <f>SUM(T34,'02'!K34,'02'!S34)-'01'!K34</f>
        <v>0</v>
      </c>
      <c r="AM34" s="26">
        <f>SUM(U34,'02'!L34,'02'!T34)-'01'!L34</f>
        <v>0</v>
      </c>
      <c r="AN34" s="26">
        <f>SUM(V34,'02'!M34,'02'!U34)-'01'!M34</f>
        <v>0</v>
      </c>
      <c r="AO34" s="26">
        <f>SUM(W34,'02'!N34,'02'!V34)-'01'!N34</f>
        <v>0</v>
      </c>
      <c r="AP34" s="26">
        <f>SUM(X34,'02'!O34,'02'!W34)-'01'!O34</f>
        <v>0</v>
      </c>
    </row>
    <row r="35" spans="1:42" ht="12.75" customHeight="1">
      <c r="A35" s="2"/>
      <c r="B35" s="28"/>
      <c r="C35" s="28"/>
      <c r="D35" s="155" t="s">
        <v>42</v>
      </c>
      <c r="E35" s="155"/>
      <c r="F35" s="155"/>
      <c r="G35" s="170"/>
      <c r="H35" s="20">
        <f>SUM(R35:X35,'02'!I35:O35,'02'!R35:W35)</f>
        <v>1219</v>
      </c>
      <c r="I35" s="30">
        <f>SUM(R35,'02'!I35)</f>
        <v>1115</v>
      </c>
      <c r="J35" s="30">
        <f>SUM(S35,'02'!J35,'02'!R35)</f>
        <v>92</v>
      </c>
      <c r="K35" s="30">
        <f>SUM(T35,'02'!K35,'02'!S35)</f>
        <v>11</v>
      </c>
      <c r="L35" s="30">
        <f>SUM(U35,'02'!L35,'02'!T35)</f>
        <v>1</v>
      </c>
      <c r="M35" s="30">
        <f>SUM(V35,'02'!M35,'02'!U35)</f>
        <v>0</v>
      </c>
      <c r="N35" s="30">
        <f>SUM(W35,'02'!N35,'02'!V35)</f>
        <v>0</v>
      </c>
      <c r="O35" s="30">
        <f>SUM(X35,'02'!O35,'02'!W35)</f>
        <v>0</v>
      </c>
      <c r="P35" s="31"/>
      <c r="Q35" s="27">
        <f t="shared" si="0"/>
        <v>1194</v>
      </c>
      <c r="R35" s="77">
        <v>1095</v>
      </c>
      <c r="S35" s="77">
        <v>87</v>
      </c>
      <c r="T35" s="77">
        <v>11</v>
      </c>
      <c r="U35" s="77">
        <v>1</v>
      </c>
      <c r="V35" s="77">
        <v>0</v>
      </c>
      <c r="W35" s="77">
        <v>0</v>
      </c>
      <c r="X35" s="77">
        <v>0</v>
      </c>
      <c r="Y35" s="33"/>
      <c r="Z35" s="28"/>
      <c r="AA35" s="155" t="s">
        <v>42</v>
      </c>
      <c r="AB35" s="155"/>
      <c r="AC35" s="155"/>
      <c r="AD35" s="155"/>
      <c r="AE35" s="26">
        <f t="shared" si="1"/>
        <v>0</v>
      </c>
      <c r="AF35" s="26">
        <f t="shared" si="2"/>
        <v>0</v>
      </c>
      <c r="AG35" s="26">
        <f>SUM('02'!I35:O35)-'02'!H35</f>
        <v>0</v>
      </c>
      <c r="AH35" s="26">
        <f>SUM('02'!R35:W35)-'02'!Q35</f>
        <v>0</v>
      </c>
      <c r="AI35" s="26">
        <f>SUM(Q35,'02'!H35,'02'!Q35)-'01'!H35</f>
        <v>0</v>
      </c>
      <c r="AJ35" s="26">
        <f>SUM(R35,'02'!I35)-'01'!I35</f>
        <v>0</v>
      </c>
      <c r="AK35" s="26">
        <f>SUM(S35,'02'!J35,'02'!R35)-'01'!J35</f>
        <v>0</v>
      </c>
      <c r="AL35" s="26">
        <f>SUM(T35,'02'!K35,'02'!S35)-'01'!K35</f>
        <v>0</v>
      </c>
      <c r="AM35" s="26">
        <f>SUM(U35,'02'!L35,'02'!T35)-'01'!L35</f>
        <v>0</v>
      </c>
      <c r="AN35" s="26">
        <f>SUM(V35,'02'!M35,'02'!U35)-'01'!M35</f>
        <v>0</v>
      </c>
      <c r="AO35" s="26">
        <f>SUM(W35,'02'!N35,'02'!V35)-'01'!N35</f>
        <v>0</v>
      </c>
      <c r="AP35" s="26">
        <f>SUM(X35,'02'!O35,'02'!W35)-'01'!O35</f>
        <v>0</v>
      </c>
    </row>
    <row r="36" spans="1:42" ht="12.75" customHeight="1">
      <c r="A36" s="2"/>
      <c r="B36" s="28"/>
      <c r="C36" s="28"/>
      <c r="D36" s="28"/>
      <c r="E36" s="155" t="s">
        <v>42</v>
      </c>
      <c r="F36" s="155"/>
      <c r="G36" s="170"/>
      <c r="H36" s="20">
        <f>SUM(R36:X36,'02'!I36:O36,'02'!R36:W36)</f>
        <v>436</v>
      </c>
      <c r="I36" s="30">
        <f>SUM(R36,'02'!I36)</f>
        <v>411</v>
      </c>
      <c r="J36" s="30">
        <f>SUM(S36,'02'!J36,'02'!R36)</f>
        <v>24</v>
      </c>
      <c r="K36" s="30">
        <f>SUM(T36,'02'!K36,'02'!S36)</f>
        <v>1</v>
      </c>
      <c r="L36" s="30">
        <f>SUM(U36,'02'!L36,'02'!T36)</f>
        <v>0</v>
      </c>
      <c r="M36" s="30">
        <f>SUM(V36,'02'!M36,'02'!U36)</f>
        <v>0</v>
      </c>
      <c r="N36" s="30">
        <f>SUM(W36,'02'!N36,'02'!V36)</f>
        <v>0</v>
      </c>
      <c r="O36" s="30">
        <f>SUM(X36,'02'!O36,'02'!W36)</f>
        <v>0</v>
      </c>
      <c r="P36" s="31"/>
      <c r="Q36" s="27">
        <f t="shared" si="0"/>
        <v>416</v>
      </c>
      <c r="R36" s="34">
        <v>394</v>
      </c>
      <c r="S36" s="34">
        <v>21</v>
      </c>
      <c r="T36" s="34">
        <v>1</v>
      </c>
      <c r="U36" s="34">
        <v>0</v>
      </c>
      <c r="V36" s="34">
        <v>0</v>
      </c>
      <c r="W36" s="34">
        <v>0</v>
      </c>
      <c r="X36" s="34">
        <v>0</v>
      </c>
      <c r="Y36" s="33"/>
      <c r="Z36" s="28"/>
      <c r="AA36" s="28"/>
      <c r="AB36" s="155" t="s">
        <v>42</v>
      </c>
      <c r="AC36" s="155"/>
      <c r="AD36" s="155"/>
      <c r="AE36" s="26">
        <f t="shared" si="1"/>
        <v>0</v>
      </c>
      <c r="AF36" s="26">
        <f t="shared" si="2"/>
        <v>0</v>
      </c>
      <c r="AG36" s="26">
        <f>SUM('02'!I36:O36)-'02'!H36</f>
        <v>0</v>
      </c>
      <c r="AH36" s="26">
        <f>SUM('02'!R36:W36)-'02'!Q36</f>
        <v>0</v>
      </c>
      <c r="AI36" s="26">
        <f>SUM(Q36,'02'!H36,'02'!Q36)-'01'!H36</f>
        <v>0</v>
      </c>
      <c r="AJ36" s="26">
        <f>SUM(R36,'02'!I36)-'01'!I36</f>
        <v>0</v>
      </c>
      <c r="AK36" s="26">
        <f>SUM(S36,'02'!J36,'02'!R36)-'01'!J36</f>
        <v>0</v>
      </c>
      <c r="AL36" s="26">
        <f>SUM(T36,'02'!K36,'02'!S36)-'01'!K36</f>
        <v>0</v>
      </c>
      <c r="AM36" s="26">
        <f>SUM(U36,'02'!L36,'02'!T36)-'01'!L36</f>
        <v>0</v>
      </c>
      <c r="AN36" s="26">
        <f>SUM(V36,'02'!M36,'02'!U36)-'01'!M36</f>
        <v>0</v>
      </c>
      <c r="AO36" s="26">
        <f>SUM(W36,'02'!N36,'02'!V36)-'01'!N36</f>
        <v>0</v>
      </c>
      <c r="AP36" s="26">
        <f>SUM(X36,'02'!O36,'02'!W36)-'01'!O36</f>
        <v>0</v>
      </c>
    </row>
    <row r="37" spans="1:42" ht="12.75" customHeight="1">
      <c r="A37" s="2"/>
      <c r="B37" s="28"/>
      <c r="C37" s="28"/>
      <c r="D37" s="28"/>
      <c r="E37" s="155" t="s">
        <v>43</v>
      </c>
      <c r="F37" s="155"/>
      <c r="G37" s="170"/>
      <c r="H37" s="20">
        <f>SUM(R37:X37,'02'!I37:O37,'02'!R37:W37)</f>
        <v>783</v>
      </c>
      <c r="I37" s="30">
        <f>SUM(R37,'02'!I37)</f>
        <v>704</v>
      </c>
      <c r="J37" s="30">
        <f>SUM(S37,'02'!J37,'02'!R37)</f>
        <v>68</v>
      </c>
      <c r="K37" s="30">
        <f>SUM(T37,'02'!K37,'02'!S37)</f>
        <v>10</v>
      </c>
      <c r="L37" s="30">
        <f>SUM(U37,'02'!L37,'02'!T37)</f>
        <v>1</v>
      </c>
      <c r="M37" s="30">
        <f>SUM(V37,'02'!M37,'02'!U37)</f>
        <v>0</v>
      </c>
      <c r="N37" s="30">
        <f>SUM(W37,'02'!N37,'02'!V37)</f>
        <v>0</v>
      </c>
      <c r="O37" s="30">
        <f>SUM(X37,'02'!O37,'02'!W37)</f>
        <v>0</v>
      </c>
      <c r="P37" s="31"/>
      <c r="Q37" s="27">
        <f t="shared" si="0"/>
        <v>778</v>
      </c>
      <c r="R37" s="34">
        <v>701</v>
      </c>
      <c r="S37" s="34">
        <v>66</v>
      </c>
      <c r="T37" s="34">
        <v>10</v>
      </c>
      <c r="U37" s="34">
        <v>1</v>
      </c>
      <c r="V37" s="34">
        <v>0</v>
      </c>
      <c r="W37" s="34">
        <v>0</v>
      </c>
      <c r="X37" s="34">
        <v>0</v>
      </c>
      <c r="Y37" s="33"/>
      <c r="Z37" s="28"/>
      <c r="AA37" s="28"/>
      <c r="AB37" s="155" t="s">
        <v>43</v>
      </c>
      <c r="AC37" s="155"/>
      <c r="AD37" s="155"/>
      <c r="AE37" s="26">
        <f t="shared" si="1"/>
        <v>0</v>
      </c>
      <c r="AF37" s="26">
        <f t="shared" si="2"/>
        <v>0</v>
      </c>
      <c r="AG37" s="26">
        <f>SUM('02'!I37:O37)-'02'!H37</f>
        <v>0</v>
      </c>
      <c r="AH37" s="26">
        <f>SUM('02'!R37:W37)-'02'!Q37</f>
        <v>0</v>
      </c>
      <c r="AI37" s="26">
        <f>SUM(Q37,'02'!H37,'02'!Q37)-'01'!H37</f>
        <v>0</v>
      </c>
      <c r="AJ37" s="26">
        <f>SUM(R37,'02'!I37)-'01'!I37</f>
        <v>0</v>
      </c>
      <c r="AK37" s="26">
        <f>SUM(S37,'02'!J37,'02'!R37)-'01'!J37</f>
        <v>0</v>
      </c>
      <c r="AL37" s="26">
        <f>SUM(T37,'02'!K37,'02'!S37)-'01'!K37</f>
        <v>0</v>
      </c>
      <c r="AM37" s="26">
        <f>SUM(U37,'02'!L37,'02'!T37)-'01'!L37</f>
        <v>0</v>
      </c>
      <c r="AN37" s="26">
        <f>SUM(V37,'02'!M37,'02'!U37)-'01'!M37</f>
        <v>0</v>
      </c>
      <c r="AO37" s="26">
        <f>SUM(W37,'02'!N37,'02'!V37)-'01'!N37</f>
        <v>0</v>
      </c>
      <c r="AP37" s="26">
        <f>SUM(X37,'02'!O37,'02'!W37)-'01'!O37</f>
        <v>0</v>
      </c>
    </row>
    <row r="38" spans="1:42" ht="12.75" customHeight="1">
      <c r="A38" s="2"/>
      <c r="B38" s="28"/>
      <c r="C38" s="28"/>
      <c r="D38" s="155" t="s">
        <v>44</v>
      </c>
      <c r="E38" s="155"/>
      <c r="F38" s="155"/>
      <c r="G38" s="170"/>
      <c r="H38" s="20">
        <f>SUM(R38:X38,'02'!I38:O38,'02'!R38:W38)</f>
        <v>2455</v>
      </c>
      <c r="I38" s="30">
        <f>SUM(R38,'02'!I38)</f>
        <v>1782</v>
      </c>
      <c r="J38" s="30">
        <f>SUM(S38,'02'!J38,'02'!R38)</f>
        <v>396</v>
      </c>
      <c r="K38" s="30">
        <f>SUM(T38,'02'!K38,'02'!S38)</f>
        <v>142</v>
      </c>
      <c r="L38" s="30">
        <f>SUM(U38,'02'!L38,'02'!T38)</f>
        <v>74</v>
      </c>
      <c r="M38" s="30">
        <f>SUM(V38,'02'!M38,'02'!U38)</f>
        <v>37</v>
      </c>
      <c r="N38" s="30">
        <f>SUM(W38,'02'!N38,'02'!V38)</f>
        <v>20</v>
      </c>
      <c r="O38" s="30">
        <f>SUM(X38,'02'!O38,'02'!W38)</f>
        <v>4</v>
      </c>
      <c r="P38" s="31"/>
      <c r="Q38" s="27">
        <f t="shared" si="0"/>
        <v>2307</v>
      </c>
      <c r="R38" s="32">
        <f>SUM(R39:R43)</f>
        <v>1665</v>
      </c>
      <c r="S38" s="32">
        <f aca="true" t="shared" si="3" ref="S38:X38">SUM(S39:S43)</f>
        <v>370</v>
      </c>
      <c r="T38" s="32">
        <f t="shared" si="3"/>
        <v>139</v>
      </c>
      <c r="U38" s="32">
        <f t="shared" si="3"/>
        <v>72</v>
      </c>
      <c r="V38" s="32">
        <f t="shared" si="3"/>
        <v>37</v>
      </c>
      <c r="W38" s="32">
        <f t="shared" si="3"/>
        <v>20</v>
      </c>
      <c r="X38" s="32">
        <f t="shared" si="3"/>
        <v>4</v>
      </c>
      <c r="Y38" s="33"/>
      <c r="Z38" s="28"/>
      <c r="AA38" s="155" t="s">
        <v>44</v>
      </c>
      <c r="AB38" s="155"/>
      <c r="AC38" s="155"/>
      <c r="AD38" s="155"/>
      <c r="AE38" s="26">
        <f t="shared" si="1"/>
        <v>0</v>
      </c>
      <c r="AF38" s="26">
        <f t="shared" si="2"/>
        <v>0</v>
      </c>
      <c r="AG38" s="26">
        <f>SUM('02'!I38:O38)-'02'!H38</f>
        <v>0</v>
      </c>
      <c r="AH38" s="26">
        <f>SUM('02'!R38:W38)-'02'!Q38</f>
        <v>0</v>
      </c>
      <c r="AI38" s="26">
        <f>SUM(Q38,'02'!H38,'02'!Q38)-'01'!H38</f>
        <v>0</v>
      </c>
      <c r="AJ38" s="26">
        <f>SUM(R38,'02'!I38)-'01'!I38</f>
        <v>0</v>
      </c>
      <c r="AK38" s="26">
        <f>SUM(S38,'02'!J38,'02'!R38)-'01'!J38</f>
        <v>0</v>
      </c>
      <c r="AL38" s="26">
        <f>SUM(T38,'02'!K38,'02'!S38)-'01'!K38</f>
        <v>0</v>
      </c>
      <c r="AM38" s="26">
        <f>SUM(U38,'02'!L38,'02'!T38)-'01'!L38</f>
        <v>0</v>
      </c>
      <c r="AN38" s="26">
        <f>SUM(V38,'02'!M38,'02'!U38)-'01'!M38</f>
        <v>0</v>
      </c>
      <c r="AO38" s="26">
        <f>SUM(W38,'02'!N38,'02'!V38)-'01'!N38</f>
        <v>0</v>
      </c>
      <c r="AP38" s="26">
        <f>SUM(X38,'02'!O38,'02'!W38)-'01'!O38</f>
        <v>0</v>
      </c>
    </row>
    <row r="39" spans="1:42" ht="12.75" customHeight="1">
      <c r="A39" s="2"/>
      <c r="B39" s="28"/>
      <c r="C39" s="28"/>
      <c r="D39" s="28"/>
      <c r="E39" s="162" t="s">
        <v>13</v>
      </c>
      <c r="F39" s="162"/>
      <c r="G39" s="176"/>
      <c r="H39" s="20">
        <f>SUM(R39:X39,'02'!I39:O39,'02'!R39:W39)</f>
        <v>280</v>
      </c>
      <c r="I39" s="30">
        <f>SUM(R39,'02'!I39)</f>
        <v>225</v>
      </c>
      <c r="J39" s="30">
        <f>SUM(S39,'02'!J39,'02'!R39)</f>
        <v>54</v>
      </c>
      <c r="K39" s="30">
        <f>SUM(T39,'02'!K39,'02'!S39)</f>
        <v>1</v>
      </c>
      <c r="L39" s="30">
        <f>SUM(U39,'02'!L39,'02'!T39)</f>
        <v>0</v>
      </c>
      <c r="M39" s="30">
        <f>SUM(V39,'02'!M39,'02'!U39)</f>
        <v>0</v>
      </c>
      <c r="N39" s="30">
        <f>SUM(W39,'02'!N39,'02'!V39)</f>
        <v>0</v>
      </c>
      <c r="O39" s="30">
        <f>SUM(X39,'02'!O39,'02'!W39)</f>
        <v>0</v>
      </c>
      <c r="P39" s="31"/>
      <c r="Q39" s="27">
        <f t="shared" si="0"/>
        <v>267</v>
      </c>
      <c r="R39" s="78">
        <v>214</v>
      </c>
      <c r="S39" s="78">
        <v>52</v>
      </c>
      <c r="T39" s="78">
        <v>1</v>
      </c>
      <c r="U39" s="78">
        <v>0</v>
      </c>
      <c r="V39" s="78">
        <v>0</v>
      </c>
      <c r="W39" s="78">
        <v>0</v>
      </c>
      <c r="X39" s="78">
        <v>0</v>
      </c>
      <c r="Y39" s="33"/>
      <c r="Z39" s="28"/>
      <c r="AA39" s="28"/>
      <c r="AB39" s="162" t="s">
        <v>13</v>
      </c>
      <c r="AC39" s="162"/>
      <c r="AD39" s="162"/>
      <c r="AE39" s="26">
        <f t="shared" si="1"/>
        <v>0</v>
      </c>
      <c r="AF39" s="26">
        <f t="shared" si="2"/>
        <v>0</v>
      </c>
      <c r="AG39" s="26">
        <f>SUM('02'!I39:O39)-'02'!H39</f>
        <v>0</v>
      </c>
      <c r="AH39" s="26">
        <f>SUM('02'!R39:W39)-'02'!Q39</f>
        <v>0</v>
      </c>
      <c r="AI39" s="26">
        <f>SUM(Q39,'02'!H39,'02'!Q39)-'01'!H39</f>
        <v>0</v>
      </c>
      <c r="AJ39" s="26">
        <f>SUM(R39,'02'!I39)-'01'!I39</f>
        <v>0</v>
      </c>
      <c r="AK39" s="26">
        <f>SUM(S39,'02'!J39,'02'!R39)-'01'!J39</f>
        <v>0</v>
      </c>
      <c r="AL39" s="26">
        <f>SUM(T39,'02'!K39,'02'!S39)-'01'!K39</f>
        <v>0</v>
      </c>
      <c r="AM39" s="26">
        <f>SUM(U39,'02'!L39,'02'!T39)-'01'!L39</f>
        <v>0</v>
      </c>
      <c r="AN39" s="26">
        <f>SUM(V39,'02'!M39,'02'!U39)-'01'!M39</f>
        <v>0</v>
      </c>
      <c r="AO39" s="26">
        <f>SUM(W39,'02'!N39,'02'!V39)-'01'!N39</f>
        <v>0</v>
      </c>
      <c r="AP39" s="26">
        <f>SUM(X39,'02'!O39,'02'!W39)-'01'!O39</f>
        <v>0</v>
      </c>
    </row>
    <row r="40" spans="1:42" ht="12.75" customHeight="1">
      <c r="A40" s="2"/>
      <c r="B40" s="28"/>
      <c r="C40" s="28"/>
      <c r="D40" s="28"/>
      <c r="E40" s="155" t="s">
        <v>14</v>
      </c>
      <c r="F40" s="155"/>
      <c r="G40" s="170"/>
      <c r="H40" s="20">
        <f>SUM(R40:X40,'02'!I40:O40,'02'!R40:W40)</f>
        <v>1886</v>
      </c>
      <c r="I40" s="30">
        <f>SUM(R40,'02'!I40)</f>
        <v>1370</v>
      </c>
      <c r="J40" s="30">
        <f>SUM(S40,'02'!J40,'02'!R40)</f>
        <v>290</v>
      </c>
      <c r="K40" s="30">
        <f>SUM(T40,'02'!K40,'02'!S40)</f>
        <v>121</v>
      </c>
      <c r="L40" s="30">
        <f>SUM(U40,'02'!L40,'02'!T40)</f>
        <v>49</v>
      </c>
      <c r="M40" s="30">
        <f>SUM(V40,'02'!M40,'02'!U40)</f>
        <v>36</v>
      </c>
      <c r="N40" s="30">
        <f>SUM(W40,'02'!N40,'02'!V40)</f>
        <v>18</v>
      </c>
      <c r="O40" s="30">
        <f>SUM(X40,'02'!O40,'02'!W40)</f>
        <v>2</v>
      </c>
      <c r="P40" s="31"/>
      <c r="Q40" s="27">
        <f t="shared" si="0"/>
        <v>1766</v>
      </c>
      <c r="R40" s="78">
        <v>1275</v>
      </c>
      <c r="S40" s="78">
        <v>270</v>
      </c>
      <c r="T40" s="78">
        <v>118</v>
      </c>
      <c r="U40" s="78">
        <v>47</v>
      </c>
      <c r="V40" s="78">
        <v>36</v>
      </c>
      <c r="W40" s="78">
        <v>18</v>
      </c>
      <c r="X40" s="78">
        <v>2</v>
      </c>
      <c r="Y40" s="33"/>
      <c r="Z40" s="28"/>
      <c r="AA40" s="28"/>
      <c r="AB40" s="155" t="s">
        <v>14</v>
      </c>
      <c r="AC40" s="155"/>
      <c r="AD40" s="155"/>
      <c r="AE40" s="26">
        <f t="shared" si="1"/>
        <v>0</v>
      </c>
      <c r="AF40" s="26">
        <f t="shared" si="2"/>
        <v>0</v>
      </c>
      <c r="AG40" s="26">
        <f>SUM('02'!I40:O40)-'02'!H40</f>
        <v>0</v>
      </c>
      <c r="AH40" s="26">
        <f>SUM('02'!R40:W40)-'02'!Q40</f>
        <v>0</v>
      </c>
      <c r="AI40" s="26">
        <f>SUM(Q40,'02'!H40,'02'!Q40)-'01'!H40</f>
        <v>0</v>
      </c>
      <c r="AJ40" s="26">
        <f>SUM(R40,'02'!I40)-'01'!I40</f>
        <v>0</v>
      </c>
      <c r="AK40" s="26">
        <f>SUM(S40,'02'!J40,'02'!R40)-'01'!J40</f>
        <v>0</v>
      </c>
      <c r="AL40" s="26">
        <f>SUM(T40,'02'!K40,'02'!S40)-'01'!K40</f>
        <v>0</v>
      </c>
      <c r="AM40" s="26">
        <f>SUM(U40,'02'!L40,'02'!T40)-'01'!L40</f>
        <v>0</v>
      </c>
      <c r="AN40" s="26">
        <f>SUM(V40,'02'!M40,'02'!U40)-'01'!M40</f>
        <v>0</v>
      </c>
      <c r="AO40" s="26">
        <f>SUM(W40,'02'!N40,'02'!V40)-'01'!N40</f>
        <v>0</v>
      </c>
      <c r="AP40" s="26">
        <f>SUM(X40,'02'!O40,'02'!W40)-'01'!O40</f>
        <v>0</v>
      </c>
    </row>
    <row r="41" spans="1:42" ht="12.75" customHeight="1">
      <c r="A41" s="2"/>
      <c r="B41" s="28"/>
      <c r="C41" s="28"/>
      <c r="D41" s="28"/>
      <c r="E41" s="155" t="s">
        <v>120</v>
      </c>
      <c r="F41" s="155"/>
      <c r="G41" s="170"/>
      <c r="H41" s="20">
        <f>SUM(R41:X41,'02'!I41:O41,'02'!R41:W41)</f>
        <v>169</v>
      </c>
      <c r="I41" s="30">
        <f>SUM(R41,'02'!I41)</f>
        <v>90</v>
      </c>
      <c r="J41" s="30">
        <f>SUM(S41,'02'!J41,'02'!R41)</f>
        <v>36</v>
      </c>
      <c r="K41" s="30">
        <f>SUM(T41,'02'!K41,'02'!S41)</f>
        <v>14</v>
      </c>
      <c r="L41" s="30">
        <f>SUM(U41,'02'!L41,'02'!T41)</f>
        <v>24</v>
      </c>
      <c r="M41" s="30">
        <f>SUM(V41,'02'!M41,'02'!U41)</f>
        <v>1</v>
      </c>
      <c r="N41" s="30">
        <f>SUM(W41,'02'!N41,'02'!V41)</f>
        <v>2</v>
      </c>
      <c r="O41" s="30">
        <f>SUM(X41,'02'!O41,'02'!W41)</f>
        <v>2</v>
      </c>
      <c r="P41" s="31"/>
      <c r="Q41" s="27">
        <f t="shared" si="0"/>
        <v>165</v>
      </c>
      <c r="R41" s="78">
        <v>87</v>
      </c>
      <c r="S41" s="78">
        <v>35</v>
      </c>
      <c r="T41" s="78">
        <v>14</v>
      </c>
      <c r="U41" s="78">
        <v>24</v>
      </c>
      <c r="V41" s="78">
        <v>1</v>
      </c>
      <c r="W41" s="78">
        <v>2</v>
      </c>
      <c r="X41" s="78">
        <v>2</v>
      </c>
      <c r="Y41" s="33"/>
      <c r="Z41" s="28"/>
      <c r="AA41" s="28"/>
      <c r="AB41" s="155" t="s">
        <v>120</v>
      </c>
      <c r="AC41" s="155"/>
      <c r="AD41" s="155"/>
      <c r="AE41" s="26">
        <f t="shared" si="1"/>
        <v>0</v>
      </c>
      <c r="AF41" s="26">
        <f t="shared" si="2"/>
        <v>0</v>
      </c>
      <c r="AG41" s="26">
        <f>SUM('02'!I41:O41)-'02'!H41</f>
        <v>0</v>
      </c>
      <c r="AH41" s="26">
        <f>SUM('02'!R41:W41)-'02'!Q41</f>
        <v>0</v>
      </c>
      <c r="AI41" s="26">
        <f>SUM(Q41,'02'!H41,'02'!Q41)-'01'!H41</f>
        <v>0</v>
      </c>
      <c r="AJ41" s="26">
        <f>SUM(R41,'02'!I41)-'01'!I41</f>
        <v>0</v>
      </c>
      <c r="AK41" s="26">
        <f>SUM(S41,'02'!J41,'02'!R41)-'01'!J41</f>
        <v>0</v>
      </c>
      <c r="AL41" s="26">
        <f>SUM(T41,'02'!K41,'02'!S41)-'01'!K41</f>
        <v>0</v>
      </c>
      <c r="AM41" s="26">
        <f>SUM(U41,'02'!L41,'02'!T41)-'01'!L41</f>
        <v>0</v>
      </c>
      <c r="AN41" s="26">
        <f>SUM(V41,'02'!M41,'02'!U41)-'01'!M41</f>
        <v>0</v>
      </c>
      <c r="AO41" s="26">
        <f>SUM(W41,'02'!N41,'02'!V41)-'01'!N41</f>
        <v>0</v>
      </c>
      <c r="AP41" s="26">
        <f>SUM(X41,'02'!O41,'02'!W41)-'01'!O41</f>
        <v>0</v>
      </c>
    </row>
    <row r="42" spans="1:42" ht="12.75" customHeight="1">
      <c r="A42" s="2"/>
      <c r="B42" s="28"/>
      <c r="C42" s="28"/>
      <c r="D42" s="28"/>
      <c r="E42" s="155" t="s">
        <v>15</v>
      </c>
      <c r="F42" s="155"/>
      <c r="G42" s="170"/>
      <c r="H42" s="20">
        <f>SUM(R42:X42,'02'!I42:O42,'02'!R42:W42)</f>
        <v>68</v>
      </c>
      <c r="I42" s="30">
        <f>SUM(R42,'02'!I42)</f>
        <v>53</v>
      </c>
      <c r="J42" s="30">
        <f>SUM(S42,'02'!J42,'02'!R42)</f>
        <v>10</v>
      </c>
      <c r="K42" s="30">
        <f>SUM(T42,'02'!K42,'02'!S42)</f>
        <v>4</v>
      </c>
      <c r="L42" s="30">
        <f>SUM(U42,'02'!L42,'02'!T42)</f>
        <v>1</v>
      </c>
      <c r="M42" s="30">
        <f>SUM(V42,'02'!M42,'02'!U42)</f>
        <v>0</v>
      </c>
      <c r="N42" s="30">
        <f>SUM(W42,'02'!N42,'02'!V42)</f>
        <v>0</v>
      </c>
      <c r="O42" s="30">
        <f>SUM(X42,'02'!O42,'02'!W42)</f>
        <v>0</v>
      </c>
      <c r="P42" s="31"/>
      <c r="Q42" s="27">
        <f t="shared" si="0"/>
        <v>63</v>
      </c>
      <c r="R42" s="78">
        <v>51</v>
      </c>
      <c r="S42" s="78">
        <v>7</v>
      </c>
      <c r="T42" s="78">
        <v>4</v>
      </c>
      <c r="U42" s="78">
        <v>1</v>
      </c>
      <c r="V42" s="78">
        <v>0</v>
      </c>
      <c r="W42" s="78">
        <v>0</v>
      </c>
      <c r="X42" s="78">
        <v>0</v>
      </c>
      <c r="Y42" s="33"/>
      <c r="Z42" s="28"/>
      <c r="AA42" s="28"/>
      <c r="AB42" s="155" t="s">
        <v>15</v>
      </c>
      <c r="AC42" s="155"/>
      <c r="AD42" s="155"/>
      <c r="AE42" s="26">
        <f t="shared" si="1"/>
        <v>0</v>
      </c>
      <c r="AF42" s="26">
        <f t="shared" si="2"/>
        <v>0</v>
      </c>
      <c r="AG42" s="26">
        <f>SUM('02'!I42:O42)-'02'!H42</f>
        <v>0</v>
      </c>
      <c r="AH42" s="26">
        <f>SUM('02'!R42:W42)-'02'!Q42</f>
        <v>0</v>
      </c>
      <c r="AI42" s="26">
        <f>SUM(Q42,'02'!H42,'02'!Q42)-'01'!H42</f>
        <v>0</v>
      </c>
      <c r="AJ42" s="26">
        <f>SUM(R42,'02'!I42)-'01'!I42</f>
        <v>0</v>
      </c>
      <c r="AK42" s="26">
        <f>SUM(S42,'02'!J42,'02'!R42)-'01'!J42</f>
        <v>0</v>
      </c>
      <c r="AL42" s="26">
        <f>SUM(T42,'02'!K42,'02'!S42)-'01'!K42</f>
        <v>0</v>
      </c>
      <c r="AM42" s="26">
        <f>SUM(U42,'02'!L42,'02'!T42)-'01'!L42</f>
        <v>0</v>
      </c>
      <c r="AN42" s="26">
        <f>SUM(V42,'02'!M42,'02'!U42)-'01'!M42</f>
        <v>0</v>
      </c>
      <c r="AO42" s="26">
        <f>SUM(W42,'02'!N42,'02'!V42)-'01'!N42</f>
        <v>0</v>
      </c>
      <c r="AP42" s="26">
        <f>SUM(X42,'02'!O42,'02'!W42)-'01'!O42</f>
        <v>0</v>
      </c>
    </row>
    <row r="43" spans="1:42" ht="12.75" customHeight="1">
      <c r="A43" s="2"/>
      <c r="B43" s="28"/>
      <c r="C43" s="28"/>
      <c r="D43" s="28"/>
      <c r="E43" s="165" t="s">
        <v>46</v>
      </c>
      <c r="F43" s="165"/>
      <c r="G43" s="177"/>
      <c r="H43" s="20">
        <f>SUM(R43:X43,'02'!I43:O43,'02'!R43:W43)</f>
        <v>52</v>
      </c>
      <c r="I43" s="30">
        <f>SUM(R43,'02'!I43)</f>
        <v>44</v>
      </c>
      <c r="J43" s="30">
        <f>SUM(S43,'02'!J43,'02'!R43)</f>
        <v>6</v>
      </c>
      <c r="K43" s="30">
        <f>SUM(T43,'02'!K43,'02'!S43)</f>
        <v>2</v>
      </c>
      <c r="L43" s="30">
        <f>SUM(U43,'02'!L43,'02'!T43)</f>
        <v>0</v>
      </c>
      <c r="M43" s="30">
        <f>SUM(V43,'02'!M43,'02'!U43)</f>
        <v>0</v>
      </c>
      <c r="N43" s="30">
        <f>SUM(W43,'02'!N43,'02'!V43)</f>
        <v>0</v>
      </c>
      <c r="O43" s="30">
        <f>SUM(X43,'02'!O43,'02'!W43)</f>
        <v>0</v>
      </c>
      <c r="P43" s="31"/>
      <c r="Q43" s="27">
        <f t="shared" si="0"/>
        <v>46</v>
      </c>
      <c r="R43" s="78">
        <v>38</v>
      </c>
      <c r="S43" s="78">
        <v>6</v>
      </c>
      <c r="T43" s="78">
        <v>2</v>
      </c>
      <c r="U43" s="78">
        <v>0</v>
      </c>
      <c r="V43" s="78">
        <v>0</v>
      </c>
      <c r="W43" s="78">
        <v>0</v>
      </c>
      <c r="X43" s="78">
        <v>0</v>
      </c>
      <c r="Y43" s="33"/>
      <c r="Z43" s="28"/>
      <c r="AA43" s="28"/>
      <c r="AB43" s="165" t="s">
        <v>46</v>
      </c>
      <c r="AC43" s="165"/>
      <c r="AD43" s="165"/>
      <c r="AE43" s="26">
        <f t="shared" si="1"/>
        <v>0</v>
      </c>
      <c r="AF43" s="26">
        <f t="shared" si="2"/>
        <v>0</v>
      </c>
      <c r="AG43" s="26">
        <f>SUM('02'!I43:O43)-'02'!H43</f>
        <v>0</v>
      </c>
      <c r="AH43" s="26">
        <f>SUM('02'!R43:W43)-'02'!Q43</f>
        <v>0</v>
      </c>
      <c r="AI43" s="26">
        <f>SUM(Q43,'02'!H43,'02'!Q43)-'01'!H43</f>
        <v>0</v>
      </c>
      <c r="AJ43" s="26">
        <f>SUM(R43,'02'!I43)-'01'!I43</f>
        <v>0</v>
      </c>
      <c r="AK43" s="26">
        <f>SUM(S43,'02'!J43,'02'!R43)-'01'!J43</f>
        <v>0</v>
      </c>
      <c r="AL43" s="26">
        <f>SUM(T43,'02'!K43,'02'!S43)-'01'!K43</f>
        <v>0</v>
      </c>
      <c r="AM43" s="26">
        <f>SUM(U43,'02'!L43,'02'!T43)-'01'!L43</f>
        <v>0</v>
      </c>
      <c r="AN43" s="26">
        <f>SUM(V43,'02'!M43,'02'!U43)-'01'!M43</f>
        <v>0</v>
      </c>
      <c r="AO43" s="26">
        <f>SUM(W43,'02'!N43,'02'!V43)-'01'!N43</f>
        <v>0</v>
      </c>
      <c r="AP43" s="26">
        <f>SUM(X43,'02'!O43,'02'!W43)-'01'!O43</f>
        <v>0</v>
      </c>
    </row>
    <row r="44" spans="1:42" ht="12.75" customHeight="1">
      <c r="A44" s="15"/>
      <c r="B44" s="28"/>
      <c r="C44" s="28"/>
      <c r="D44" s="155" t="s">
        <v>47</v>
      </c>
      <c r="E44" s="155"/>
      <c r="F44" s="155"/>
      <c r="G44" s="170"/>
      <c r="H44" s="20">
        <f>SUM(R44:X44,'02'!I44:O44,'02'!R44:W44)</f>
        <v>53</v>
      </c>
      <c r="I44" s="30">
        <f>SUM(R44,'02'!I44)</f>
        <v>13</v>
      </c>
      <c r="J44" s="30">
        <f>SUM(S44,'02'!J44,'02'!R44)</f>
        <v>26</v>
      </c>
      <c r="K44" s="30">
        <f>SUM(T44,'02'!K44,'02'!S44)</f>
        <v>10</v>
      </c>
      <c r="L44" s="30">
        <f>SUM(U44,'02'!L44,'02'!T44)</f>
        <v>2</v>
      </c>
      <c r="M44" s="30">
        <f>SUM(V44,'02'!M44,'02'!U44)</f>
        <v>1</v>
      </c>
      <c r="N44" s="30">
        <f>SUM(W44,'02'!N44,'02'!V44)</f>
        <v>1</v>
      </c>
      <c r="O44" s="30">
        <f>SUM(X44,'02'!O44,'02'!W44)</f>
        <v>0</v>
      </c>
      <c r="P44" s="31"/>
      <c r="Q44" s="27">
        <f t="shared" si="0"/>
        <v>53</v>
      </c>
      <c r="R44" s="34">
        <v>13</v>
      </c>
      <c r="S44" s="34">
        <v>26</v>
      </c>
      <c r="T44" s="34">
        <v>10</v>
      </c>
      <c r="U44" s="34">
        <v>2</v>
      </c>
      <c r="V44" s="34">
        <v>1</v>
      </c>
      <c r="W44" s="34">
        <v>1</v>
      </c>
      <c r="X44" s="34">
        <v>0</v>
      </c>
      <c r="Y44" s="33"/>
      <c r="Z44" s="28"/>
      <c r="AA44" s="155" t="s">
        <v>45</v>
      </c>
      <c r="AB44" s="155"/>
      <c r="AC44" s="155"/>
      <c r="AD44" s="155"/>
      <c r="AE44" s="26">
        <f t="shared" si="1"/>
        <v>0</v>
      </c>
      <c r="AF44" s="26">
        <f t="shared" si="2"/>
        <v>0</v>
      </c>
      <c r="AG44" s="26">
        <f>SUM('02'!I44:O44)-'02'!H44</f>
        <v>0</v>
      </c>
      <c r="AH44" s="26">
        <f>SUM('02'!R44:W44)-'02'!Q44</f>
        <v>0</v>
      </c>
      <c r="AI44" s="26">
        <f>SUM(Q44,'02'!H44,'02'!Q44)-'01'!H44</f>
        <v>0</v>
      </c>
      <c r="AJ44" s="26">
        <f>SUM(R44,'02'!I44)-'01'!I44</f>
        <v>0</v>
      </c>
      <c r="AK44" s="26">
        <f>SUM(S44,'02'!J44,'02'!R44)-'01'!J44</f>
        <v>0</v>
      </c>
      <c r="AL44" s="26">
        <f>SUM(T44,'02'!K44,'02'!S44)-'01'!K44</f>
        <v>0</v>
      </c>
      <c r="AM44" s="26">
        <f>SUM(U44,'02'!L44,'02'!T44)-'01'!L44</f>
        <v>0</v>
      </c>
      <c r="AN44" s="26">
        <f>SUM(V44,'02'!M44,'02'!U44)-'01'!M44</f>
        <v>0</v>
      </c>
      <c r="AO44" s="26">
        <f>SUM(W44,'02'!N44,'02'!V44)-'01'!N44</f>
        <v>0</v>
      </c>
      <c r="AP44" s="26">
        <f>SUM(X44,'02'!O44,'02'!W44)-'01'!O44</f>
        <v>0</v>
      </c>
    </row>
    <row r="45" spans="1:42" s="15" customFormat="1" ht="12.75" customHeight="1">
      <c r="A45" s="2"/>
      <c r="B45" s="28"/>
      <c r="C45" s="28"/>
      <c r="D45" s="28"/>
      <c r="E45" s="166" t="s">
        <v>48</v>
      </c>
      <c r="F45" s="166"/>
      <c r="G45" s="29" t="s">
        <v>16</v>
      </c>
      <c r="H45" s="20">
        <f>SUM(R45:X45,'02'!I45:O45,'02'!R45:W45)</f>
        <v>42</v>
      </c>
      <c r="I45" s="30">
        <f>SUM(R45,'02'!I45)</f>
        <v>6</v>
      </c>
      <c r="J45" s="30">
        <f>SUM(S45,'02'!J45,'02'!R45)</f>
        <v>24</v>
      </c>
      <c r="K45" s="30">
        <f>SUM(T45,'02'!K45,'02'!S45)</f>
        <v>10</v>
      </c>
      <c r="L45" s="30">
        <f>SUM(U45,'02'!L45,'02'!T45)</f>
        <v>1</v>
      </c>
      <c r="M45" s="30">
        <f>SUM(V45,'02'!M45,'02'!U45)</f>
        <v>1</v>
      </c>
      <c r="N45" s="30">
        <f>SUM(W45,'02'!N45,'02'!V45)</f>
        <v>0</v>
      </c>
      <c r="O45" s="30">
        <f>SUM(X45,'02'!O45,'02'!W45)</f>
        <v>0</v>
      </c>
      <c r="P45" s="31"/>
      <c r="Q45" s="27">
        <f t="shared" si="0"/>
        <v>42</v>
      </c>
      <c r="R45" s="79">
        <v>6</v>
      </c>
      <c r="S45" s="79">
        <v>24</v>
      </c>
      <c r="T45" s="79">
        <v>10</v>
      </c>
      <c r="U45" s="79">
        <v>1</v>
      </c>
      <c r="V45" s="79">
        <v>1</v>
      </c>
      <c r="W45" s="79">
        <v>0</v>
      </c>
      <c r="X45" s="79">
        <v>0</v>
      </c>
      <c r="Y45" s="33"/>
      <c r="Z45" s="28"/>
      <c r="AA45" s="28"/>
      <c r="AB45" s="166" t="s">
        <v>33</v>
      </c>
      <c r="AC45" s="166"/>
      <c r="AD45" s="28" t="s">
        <v>16</v>
      </c>
      <c r="AE45" s="26">
        <f t="shared" si="1"/>
        <v>0</v>
      </c>
      <c r="AF45" s="26">
        <f t="shared" si="2"/>
        <v>0</v>
      </c>
      <c r="AG45" s="26">
        <f>SUM('02'!I45:O45)-'02'!H45</f>
        <v>0</v>
      </c>
      <c r="AH45" s="26">
        <f>SUM('02'!R45:W45)-'02'!Q45</f>
        <v>0</v>
      </c>
      <c r="AI45" s="26">
        <f>SUM(Q45,'02'!H45,'02'!Q45)-'01'!H45</f>
        <v>0</v>
      </c>
      <c r="AJ45" s="26">
        <f>SUM(R45,'02'!I45)-'01'!I45</f>
        <v>0</v>
      </c>
      <c r="AK45" s="26">
        <f>SUM(S45,'02'!J45,'02'!R45)-'01'!J45</f>
        <v>0</v>
      </c>
      <c r="AL45" s="26">
        <f>SUM(T45,'02'!K45,'02'!S45)-'01'!K45</f>
        <v>0</v>
      </c>
      <c r="AM45" s="26">
        <f>SUM(U45,'02'!L45,'02'!T45)-'01'!L45</f>
        <v>0</v>
      </c>
      <c r="AN45" s="26">
        <f>SUM(V45,'02'!M45,'02'!U45)-'01'!M45</f>
        <v>0</v>
      </c>
      <c r="AO45" s="26">
        <f>SUM(W45,'02'!N45,'02'!V45)-'01'!N45</f>
        <v>0</v>
      </c>
      <c r="AP45" s="26">
        <f>SUM(X45,'02'!O45,'02'!W45)-'01'!O45</f>
        <v>0</v>
      </c>
    </row>
    <row r="46" spans="1:42" ht="12.75" customHeight="1">
      <c r="A46" s="2"/>
      <c r="B46" s="28"/>
      <c r="C46" s="28"/>
      <c r="D46" s="155" t="s">
        <v>23</v>
      </c>
      <c r="E46" s="155"/>
      <c r="F46" s="155"/>
      <c r="G46" s="170"/>
      <c r="H46" s="20">
        <f>SUM(R46:X46,'02'!I46:O46,'02'!R46:W46)</f>
        <v>1</v>
      </c>
      <c r="I46" s="30">
        <f>SUM(R46,'02'!I46)</f>
        <v>0</v>
      </c>
      <c r="J46" s="30">
        <f>SUM(S46,'02'!J46,'02'!R46)</f>
        <v>1</v>
      </c>
      <c r="K46" s="30">
        <f>SUM(T46,'02'!K46,'02'!S46)</f>
        <v>0</v>
      </c>
      <c r="L46" s="30">
        <f>SUM(U46,'02'!L46,'02'!T46)</f>
        <v>0</v>
      </c>
      <c r="M46" s="30">
        <f>SUM(V46,'02'!M46,'02'!U46)</f>
        <v>0</v>
      </c>
      <c r="N46" s="30">
        <f>SUM(W46,'02'!N46,'02'!V46)</f>
        <v>0</v>
      </c>
      <c r="O46" s="30">
        <f>SUM(X46,'02'!O46,'02'!W46)</f>
        <v>0</v>
      </c>
      <c r="P46" s="31"/>
      <c r="Q46" s="27">
        <f t="shared" si="0"/>
        <v>1</v>
      </c>
      <c r="R46" s="80">
        <v>0</v>
      </c>
      <c r="S46" s="80">
        <v>1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33"/>
      <c r="Z46" s="28"/>
      <c r="AA46" s="155" t="s">
        <v>23</v>
      </c>
      <c r="AB46" s="155"/>
      <c r="AC46" s="155"/>
      <c r="AD46" s="155"/>
      <c r="AE46" s="26">
        <f t="shared" si="1"/>
        <v>0</v>
      </c>
      <c r="AF46" s="26">
        <f t="shared" si="2"/>
        <v>0</v>
      </c>
      <c r="AG46" s="26">
        <f>SUM('02'!I46:O46)-'02'!H46</f>
        <v>0</v>
      </c>
      <c r="AH46" s="26">
        <f>SUM('02'!R46:W46)-'02'!Q46</f>
        <v>0</v>
      </c>
      <c r="AI46" s="26">
        <f>SUM(Q46,'02'!H46,'02'!Q46)-'01'!H46</f>
        <v>0</v>
      </c>
      <c r="AJ46" s="26">
        <f>SUM(R46,'02'!I46)-'01'!I46</f>
        <v>0</v>
      </c>
      <c r="AK46" s="26">
        <f>SUM(S46,'02'!J46,'02'!R46)-'01'!J46</f>
        <v>0</v>
      </c>
      <c r="AL46" s="26">
        <f>SUM(T46,'02'!K46,'02'!S46)-'01'!K46</f>
        <v>0</v>
      </c>
      <c r="AM46" s="26">
        <f>SUM(U46,'02'!L46,'02'!T46)-'01'!L46</f>
        <v>0</v>
      </c>
      <c r="AN46" s="26">
        <f>SUM(V46,'02'!M46,'02'!U46)-'01'!M46</f>
        <v>0</v>
      </c>
      <c r="AO46" s="26">
        <f>SUM(W46,'02'!N46,'02'!V46)-'01'!N46</f>
        <v>0</v>
      </c>
      <c r="AP46" s="26">
        <f>SUM(X46,'02'!O46,'02'!W46)-'01'!O46</f>
        <v>0</v>
      </c>
    </row>
    <row r="47" spans="1:42" ht="12.75" customHeight="1">
      <c r="A47" s="2"/>
      <c r="B47" s="28"/>
      <c r="C47" s="28"/>
      <c r="D47" s="155" t="s">
        <v>50</v>
      </c>
      <c r="E47" s="155"/>
      <c r="F47" s="155"/>
      <c r="G47" s="170"/>
      <c r="H47" s="20">
        <f>SUM(R47:X47,'02'!I47:O47,'02'!R47:W47)</f>
        <v>30</v>
      </c>
      <c r="I47" s="30">
        <f>SUM(R47,'02'!I47)</f>
        <v>19</v>
      </c>
      <c r="J47" s="30">
        <f>SUM(S47,'02'!J47,'02'!R47)</f>
        <v>3</v>
      </c>
      <c r="K47" s="30">
        <f>SUM(T47,'02'!K47,'02'!S47)</f>
        <v>5</v>
      </c>
      <c r="L47" s="30">
        <f>SUM(U47,'02'!L47,'02'!T47)</f>
        <v>3</v>
      </c>
      <c r="M47" s="30">
        <f>SUM(V47,'02'!M47,'02'!U47)</f>
        <v>0</v>
      </c>
      <c r="N47" s="30">
        <v>0</v>
      </c>
      <c r="O47" s="30">
        <f>SUM(X47,'02'!O47,'02'!W47)</f>
        <v>0</v>
      </c>
      <c r="P47" s="31"/>
      <c r="Q47" s="27">
        <f t="shared" si="0"/>
        <v>30</v>
      </c>
      <c r="R47" s="80">
        <v>19</v>
      </c>
      <c r="S47" s="80">
        <v>3</v>
      </c>
      <c r="T47" s="80">
        <v>5</v>
      </c>
      <c r="U47" s="80">
        <v>3</v>
      </c>
      <c r="V47" s="80">
        <v>0</v>
      </c>
      <c r="W47" s="80">
        <v>0</v>
      </c>
      <c r="X47" s="80">
        <v>0</v>
      </c>
      <c r="Y47" s="33"/>
      <c r="Z47" s="28"/>
      <c r="AA47" s="155" t="s">
        <v>50</v>
      </c>
      <c r="AB47" s="155"/>
      <c r="AC47" s="155"/>
      <c r="AD47" s="155"/>
      <c r="AE47" s="26">
        <f t="shared" si="1"/>
        <v>0</v>
      </c>
      <c r="AF47" s="26">
        <f t="shared" si="2"/>
        <v>0</v>
      </c>
      <c r="AG47" s="26">
        <f>SUM('02'!I47:O47)-'02'!H47</f>
        <v>0</v>
      </c>
      <c r="AH47" s="26">
        <f>SUM('02'!R47:W47)-'02'!Q47</f>
        <v>0</v>
      </c>
      <c r="AI47" s="26">
        <f>SUM(Q47,'02'!H47,'02'!Q47)-'01'!H47</f>
        <v>0</v>
      </c>
      <c r="AJ47" s="26">
        <f>SUM(R47,'02'!I47)-'01'!I47</f>
        <v>0</v>
      </c>
      <c r="AK47" s="26">
        <f>SUM(S47,'02'!J47,'02'!R47)-'01'!J47</f>
        <v>0</v>
      </c>
      <c r="AL47" s="26">
        <f>SUM(T47,'02'!K47,'02'!S47)-'01'!K47</f>
        <v>0</v>
      </c>
      <c r="AM47" s="26">
        <f>SUM(U47,'02'!L47,'02'!T47)-'01'!L47</f>
        <v>0</v>
      </c>
      <c r="AN47" s="26">
        <f>SUM(V47,'02'!M47,'02'!U47)-'01'!M47</f>
        <v>0</v>
      </c>
      <c r="AO47" s="26">
        <f>SUM(W47,'02'!N47,'02'!V47)-'01'!N47</f>
        <v>0</v>
      </c>
      <c r="AP47" s="26">
        <f>SUM(X47,'02'!O47,'02'!W47)-'01'!O47</f>
        <v>0</v>
      </c>
    </row>
    <row r="48" spans="1:42" ht="12.75" customHeight="1">
      <c r="A48" s="2"/>
      <c r="B48" s="25"/>
      <c r="C48" s="163" t="s">
        <v>51</v>
      </c>
      <c r="D48" s="163"/>
      <c r="E48" s="163"/>
      <c r="F48" s="163"/>
      <c r="G48" s="174"/>
      <c r="H48" s="20">
        <f>SUM(R48:X48,'02'!I48:O48,'02'!R48:W48)</f>
        <v>7461</v>
      </c>
      <c r="I48" s="20">
        <f>SUM(R48,'02'!I48)</f>
        <v>7073</v>
      </c>
      <c r="J48" s="20">
        <f>SUM(S48,'02'!J48,'02'!R48)</f>
        <v>188</v>
      </c>
      <c r="K48" s="20">
        <f>SUM(T48,'02'!K48,'02'!S48)</f>
        <v>78</v>
      </c>
      <c r="L48" s="20">
        <f>SUM(U48,'02'!L48,'02'!T48)</f>
        <v>35</v>
      </c>
      <c r="M48" s="20">
        <f>SUM(V48,'02'!M48,'02'!U48)</f>
        <v>24</v>
      </c>
      <c r="N48" s="20">
        <f>SUM(W48,'02'!N48,'02'!V48)</f>
        <v>34</v>
      </c>
      <c r="O48" s="20">
        <f>SUM(X48,'02'!O48,'02'!W48)</f>
        <v>29</v>
      </c>
      <c r="P48" s="22"/>
      <c r="Q48" s="27">
        <f t="shared" si="0"/>
        <v>6735</v>
      </c>
      <c r="R48" s="153">
        <v>6373</v>
      </c>
      <c r="S48" s="153">
        <v>173</v>
      </c>
      <c r="T48" s="153">
        <v>74</v>
      </c>
      <c r="U48" s="153">
        <v>33</v>
      </c>
      <c r="V48" s="153">
        <v>22</v>
      </c>
      <c r="W48" s="153">
        <v>32</v>
      </c>
      <c r="X48" s="153">
        <v>28</v>
      </c>
      <c r="Y48" s="24"/>
      <c r="Z48" s="163" t="s">
        <v>51</v>
      </c>
      <c r="AA48" s="163"/>
      <c r="AB48" s="163"/>
      <c r="AC48" s="163"/>
      <c r="AD48" s="163"/>
      <c r="AE48" s="26">
        <f t="shared" si="1"/>
        <v>0</v>
      </c>
      <c r="AF48" s="26">
        <f t="shared" si="2"/>
        <v>0</v>
      </c>
      <c r="AG48" s="26">
        <f>SUM('02'!I48:O48)-'02'!H48</f>
        <v>0</v>
      </c>
      <c r="AH48" s="26">
        <f>SUM('02'!R48:W48)-'02'!Q48</f>
        <v>0</v>
      </c>
      <c r="AI48" s="26">
        <f>SUM(Q48,'02'!H48,'02'!Q48)-'01'!H48</f>
        <v>0</v>
      </c>
      <c r="AJ48" s="26">
        <f>SUM(R48,'02'!I48)-'01'!I48</f>
        <v>0</v>
      </c>
      <c r="AK48" s="26">
        <f>SUM(S48,'02'!J48,'02'!R48)-'01'!J48</f>
        <v>0</v>
      </c>
      <c r="AL48" s="26">
        <f>SUM(T48,'02'!K48,'02'!S48)-'01'!K48</f>
        <v>0</v>
      </c>
      <c r="AM48" s="26">
        <f>SUM(U48,'02'!L48,'02'!T48)-'01'!L48</f>
        <v>0</v>
      </c>
      <c r="AN48" s="26">
        <f>SUM(V48,'02'!M48,'02'!U48)-'01'!M48</f>
        <v>0</v>
      </c>
      <c r="AO48" s="26">
        <f>SUM(W48,'02'!N48,'02'!V48)-'01'!N48</f>
        <v>0</v>
      </c>
      <c r="AP48" s="26">
        <f>SUM(X48,'02'!O48,'02'!W48)-'01'!O48</f>
        <v>0</v>
      </c>
    </row>
    <row r="49" spans="1:42" ht="12.75" customHeight="1">
      <c r="A49" s="15"/>
      <c r="B49" s="28"/>
      <c r="C49" s="28"/>
      <c r="D49" s="155" t="s">
        <v>52</v>
      </c>
      <c r="E49" s="155"/>
      <c r="F49" s="155"/>
      <c r="G49" s="170"/>
      <c r="H49" s="20">
        <f>SUM(R49:X49,'02'!I49:O49,'02'!R49:W49)</f>
        <v>353</v>
      </c>
      <c r="I49" s="30">
        <f>SUM(R49,'02'!I49)</f>
        <v>165</v>
      </c>
      <c r="J49" s="30">
        <f>SUM(S49,'02'!J49,'02'!R49)</f>
        <v>59</v>
      </c>
      <c r="K49" s="30">
        <f>SUM(T49,'02'!K49,'02'!S49)</f>
        <v>42</v>
      </c>
      <c r="L49" s="30">
        <f>SUM(U49,'02'!L49,'02'!T49)</f>
        <v>25</v>
      </c>
      <c r="M49" s="30">
        <f>SUM(V49,'02'!M49,'02'!U49)</f>
        <v>13</v>
      </c>
      <c r="N49" s="30">
        <f>SUM(W49,'02'!N49,'02'!V49)</f>
        <v>23</v>
      </c>
      <c r="O49" s="30">
        <f>SUM(X49,'02'!O49,'02'!W49)</f>
        <v>26</v>
      </c>
      <c r="P49" s="31"/>
      <c r="Q49" s="27">
        <f t="shared" si="0"/>
        <v>348</v>
      </c>
      <c r="R49" s="81">
        <v>162</v>
      </c>
      <c r="S49" s="81">
        <v>59</v>
      </c>
      <c r="T49" s="81">
        <v>42</v>
      </c>
      <c r="U49" s="81">
        <v>25</v>
      </c>
      <c r="V49" s="81">
        <v>12</v>
      </c>
      <c r="W49" s="81">
        <v>23</v>
      </c>
      <c r="X49" s="81">
        <v>25</v>
      </c>
      <c r="Y49" s="33"/>
      <c r="Z49" s="28"/>
      <c r="AA49" s="155" t="s">
        <v>49</v>
      </c>
      <c r="AB49" s="155"/>
      <c r="AC49" s="155"/>
      <c r="AD49" s="155"/>
      <c r="AE49" s="26">
        <f t="shared" si="1"/>
        <v>0</v>
      </c>
      <c r="AF49" s="26">
        <f t="shared" si="2"/>
        <v>0</v>
      </c>
      <c r="AG49" s="26">
        <f>SUM('02'!I49:O49)-'02'!H49</f>
        <v>0</v>
      </c>
      <c r="AH49" s="26">
        <f>SUM('02'!R49:W49)-'02'!Q49</f>
        <v>0</v>
      </c>
      <c r="AI49" s="26">
        <f>SUM(Q49,'02'!H49,'02'!Q49)-'01'!H49</f>
        <v>0</v>
      </c>
      <c r="AJ49" s="26">
        <f>SUM(R49,'02'!I49)-'01'!I49</f>
        <v>0</v>
      </c>
      <c r="AK49" s="26">
        <f>SUM(S49,'02'!J49,'02'!R49)-'01'!J49</f>
        <v>0</v>
      </c>
      <c r="AL49" s="26">
        <f>SUM(T49,'02'!K49,'02'!S49)-'01'!K49</f>
        <v>0</v>
      </c>
      <c r="AM49" s="26">
        <f>SUM(U49,'02'!L49,'02'!T49)-'01'!L49</f>
        <v>0</v>
      </c>
      <c r="AN49" s="26">
        <f>SUM(V49,'02'!M49,'02'!U49)-'01'!M49</f>
        <v>0</v>
      </c>
      <c r="AO49" s="26">
        <f>SUM(W49,'02'!N49,'02'!V49)-'01'!N49</f>
        <v>0</v>
      </c>
      <c r="AP49" s="26">
        <f>SUM(X49,'02'!O49,'02'!W49)-'01'!O49</f>
        <v>0</v>
      </c>
    </row>
    <row r="50" spans="1:42" s="15" customFormat="1" ht="12.75" customHeight="1">
      <c r="A50" s="2"/>
      <c r="B50" s="28"/>
      <c r="C50" s="28"/>
      <c r="D50" s="28"/>
      <c r="E50" s="165" t="s">
        <v>54</v>
      </c>
      <c r="F50" s="155"/>
      <c r="G50" s="170"/>
      <c r="H50" s="20">
        <f>SUM(R50:X50,'02'!I50:O50,'02'!R50:W50)</f>
        <v>214</v>
      </c>
      <c r="I50" s="30">
        <f>SUM(R50,'02'!I50)</f>
        <v>120</v>
      </c>
      <c r="J50" s="30">
        <f>SUM(S50,'02'!J50,'02'!R50)</f>
        <v>35</v>
      </c>
      <c r="K50" s="30">
        <f>SUM(T50,'02'!K50,'02'!S50)</f>
        <v>25</v>
      </c>
      <c r="L50" s="30">
        <f>SUM(U50,'02'!L50,'02'!T50)</f>
        <v>10</v>
      </c>
      <c r="M50" s="30">
        <f>SUM(V50,'02'!M50,'02'!U50)</f>
        <v>5</v>
      </c>
      <c r="N50" s="30">
        <f>SUM(W50,'02'!N50,'02'!V50)</f>
        <v>7</v>
      </c>
      <c r="O50" s="30">
        <f>SUM(X50,'02'!O50,'02'!W50)</f>
        <v>12</v>
      </c>
      <c r="P50" s="31"/>
      <c r="Q50" s="27">
        <f t="shared" si="0"/>
        <v>211</v>
      </c>
      <c r="R50" s="34">
        <v>118</v>
      </c>
      <c r="S50" s="34">
        <v>35</v>
      </c>
      <c r="T50" s="34">
        <v>25</v>
      </c>
      <c r="U50" s="34">
        <v>10</v>
      </c>
      <c r="V50" s="34">
        <v>4</v>
      </c>
      <c r="W50" s="34">
        <v>7</v>
      </c>
      <c r="X50" s="34">
        <v>12</v>
      </c>
      <c r="Y50" s="33"/>
      <c r="Z50" s="28"/>
      <c r="AA50" s="28"/>
      <c r="AB50" s="165" t="s">
        <v>73</v>
      </c>
      <c r="AC50" s="155"/>
      <c r="AD50" s="155"/>
      <c r="AE50" s="26">
        <f t="shared" si="1"/>
        <v>0</v>
      </c>
      <c r="AF50" s="26">
        <f t="shared" si="2"/>
        <v>0</v>
      </c>
      <c r="AG50" s="26">
        <f>SUM('02'!I50:O50)-'02'!H50</f>
        <v>0</v>
      </c>
      <c r="AH50" s="26">
        <f>SUM('02'!R50:W50)-'02'!Q50</f>
        <v>0</v>
      </c>
      <c r="AI50" s="26">
        <f>SUM(Q50,'02'!H50,'02'!Q50)-'01'!H50</f>
        <v>0</v>
      </c>
      <c r="AJ50" s="26">
        <f>SUM(R50,'02'!I50)-'01'!I50</f>
        <v>0</v>
      </c>
      <c r="AK50" s="26">
        <f>SUM(S50,'02'!J50,'02'!R50)-'01'!J50</f>
        <v>0</v>
      </c>
      <c r="AL50" s="26">
        <f>SUM(T50,'02'!K50,'02'!S50)-'01'!K50</f>
        <v>0</v>
      </c>
      <c r="AM50" s="26">
        <f>SUM(U50,'02'!L50,'02'!T50)-'01'!L50</f>
        <v>0</v>
      </c>
      <c r="AN50" s="26">
        <f>SUM(V50,'02'!M50,'02'!U50)-'01'!M50</f>
        <v>0</v>
      </c>
      <c r="AO50" s="26">
        <f>SUM(W50,'02'!N50,'02'!V50)-'01'!N50</f>
        <v>0</v>
      </c>
      <c r="AP50" s="26">
        <f>SUM(X50,'02'!O50,'02'!W50)-'01'!O50</f>
        <v>0</v>
      </c>
    </row>
    <row r="51" spans="1:42" ht="12.75" customHeight="1">
      <c r="A51" s="2"/>
      <c r="B51" s="28"/>
      <c r="C51" s="28"/>
      <c r="D51" s="28"/>
      <c r="E51" s="165" t="s">
        <v>56</v>
      </c>
      <c r="F51" s="155"/>
      <c r="G51" s="170"/>
      <c r="H51" s="20">
        <f>SUM(R51:X51,'02'!I51:O51,'02'!R51:W51)</f>
        <v>86</v>
      </c>
      <c r="I51" s="30">
        <f>SUM(R51,'02'!I51)</f>
        <v>24</v>
      </c>
      <c r="J51" s="30">
        <f>SUM(S51,'02'!J51,'02'!R51)</f>
        <v>15</v>
      </c>
      <c r="K51" s="30">
        <f>SUM(T51,'02'!K51,'02'!S51)</f>
        <v>12</v>
      </c>
      <c r="L51" s="30">
        <f>SUM(U51,'02'!L51,'02'!T51)</f>
        <v>11</v>
      </c>
      <c r="M51" s="30">
        <f>SUM(V51,'02'!M51,'02'!U51)</f>
        <v>3</v>
      </c>
      <c r="N51" s="30">
        <f>SUM(W51,'02'!N51,'02'!V51)</f>
        <v>13</v>
      </c>
      <c r="O51" s="30">
        <f>SUM(X51,'02'!O51,'02'!W51)</f>
        <v>8</v>
      </c>
      <c r="P51" s="31"/>
      <c r="Q51" s="27">
        <f t="shared" si="0"/>
        <v>84</v>
      </c>
      <c r="R51" s="34">
        <v>23</v>
      </c>
      <c r="S51" s="34">
        <v>15</v>
      </c>
      <c r="T51" s="34">
        <v>12</v>
      </c>
      <c r="U51" s="34">
        <v>11</v>
      </c>
      <c r="V51" s="34">
        <v>3</v>
      </c>
      <c r="W51" s="34">
        <v>13</v>
      </c>
      <c r="X51" s="34">
        <v>7</v>
      </c>
      <c r="Y51" s="33"/>
      <c r="Z51" s="28"/>
      <c r="AA51" s="28"/>
      <c r="AB51" s="165" t="s">
        <v>74</v>
      </c>
      <c r="AC51" s="155"/>
      <c r="AD51" s="155"/>
      <c r="AE51" s="26">
        <f t="shared" si="1"/>
        <v>0</v>
      </c>
      <c r="AF51" s="26">
        <f t="shared" si="2"/>
        <v>0</v>
      </c>
      <c r="AG51" s="26">
        <f>SUM('02'!I51:O51)-'02'!H51</f>
        <v>0</v>
      </c>
      <c r="AH51" s="26">
        <f>SUM('02'!R51:W51)-'02'!Q51</f>
        <v>0</v>
      </c>
      <c r="AI51" s="26">
        <f>SUM(Q51,'02'!H51,'02'!Q51)-'01'!H51</f>
        <v>0</v>
      </c>
      <c r="AJ51" s="26">
        <f>SUM(R51,'02'!I51)-'01'!I51</f>
        <v>0</v>
      </c>
      <c r="AK51" s="26">
        <f>SUM(S51,'02'!J51,'02'!R51)-'01'!J51</f>
        <v>0</v>
      </c>
      <c r="AL51" s="26">
        <f>SUM(T51,'02'!K51,'02'!S51)-'01'!K51</f>
        <v>0</v>
      </c>
      <c r="AM51" s="26">
        <f>SUM(U51,'02'!L51,'02'!T51)-'01'!L51</f>
        <v>0</v>
      </c>
      <c r="AN51" s="26">
        <f>SUM(V51,'02'!M51,'02'!U51)-'01'!M51</f>
        <v>0</v>
      </c>
      <c r="AO51" s="26">
        <f>SUM(W51,'02'!N51,'02'!V51)-'01'!N51</f>
        <v>0</v>
      </c>
      <c r="AP51" s="26">
        <f>SUM(X51,'02'!O51,'02'!W51)-'01'!O51</f>
        <v>0</v>
      </c>
    </row>
    <row r="52" spans="1:42" ht="12.75" customHeight="1">
      <c r="A52" s="2"/>
      <c r="B52" s="28"/>
      <c r="C52" s="28"/>
      <c r="D52" s="28"/>
      <c r="E52" s="165" t="s">
        <v>24</v>
      </c>
      <c r="F52" s="155"/>
      <c r="G52" s="170"/>
      <c r="H52" s="20">
        <f>SUM(R52:X52,'02'!I52:O52,'02'!R52:W52)</f>
        <v>53</v>
      </c>
      <c r="I52" s="30">
        <f>SUM(R52,'02'!I52)</f>
        <v>21</v>
      </c>
      <c r="J52" s="30">
        <f>SUM(S52,'02'!J52,'02'!R52)</f>
        <v>9</v>
      </c>
      <c r="K52" s="30">
        <f>SUM(T52,'02'!K52,'02'!S52)</f>
        <v>5</v>
      </c>
      <c r="L52" s="30">
        <f>SUM(U52,'02'!L52,'02'!T52)</f>
        <v>4</v>
      </c>
      <c r="M52" s="30">
        <f>SUM(V52,'02'!M52,'02'!U52)</f>
        <v>5</v>
      </c>
      <c r="N52" s="30">
        <f>SUM(W52,'02'!N52,'02'!V52)</f>
        <v>3</v>
      </c>
      <c r="O52" s="30">
        <f>SUM(X52,'02'!O52,'02'!W52)</f>
        <v>6</v>
      </c>
      <c r="P52" s="31"/>
      <c r="Q52" s="27">
        <f t="shared" si="0"/>
        <v>53</v>
      </c>
      <c r="R52" s="34">
        <v>21</v>
      </c>
      <c r="S52" s="34">
        <v>9</v>
      </c>
      <c r="T52" s="34">
        <v>5</v>
      </c>
      <c r="U52" s="34">
        <v>4</v>
      </c>
      <c r="V52" s="34">
        <v>5</v>
      </c>
      <c r="W52" s="34">
        <v>3</v>
      </c>
      <c r="X52" s="34">
        <v>6</v>
      </c>
      <c r="Y52" s="33"/>
      <c r="Z52" s="28"/>
      <c r="AA52" s="28"/>
      <c r="AB52" s="165" t="s">
        <v>24</v>
      </c>
      <c r="AC52" s="155"/>
      <c r="AD52" s="155"/>
      <c r="AE52" s="26">
        <f t="shared" si="1"/>
        <v>0</v>
      </c>
      <c r="AF52" s="26">
        <f t="shared" si="2"/>
        <v>0</v>
      </c>
      <c r="AG52" s="26">
        <f>SUM('02'!I52:O52)-'02'!H52</f>
        <v>0</v>
      </c>
      <c r="AH52" s="26">
        <f>SUM('02'!R52:W52)-'02'!Q52</f>
        <v>0</v>
      </c>
      <c r="AI52" s="26">
        <f>SUM(Q52,'02'!H52,'02'!Q52)-'01'!H52</f>
        <v>0</v>
      </c>
      <c r="AJ52" s="26">
        <f>SUM(R52,'02'!I52)-'01'!I52</f>
        <v>0</v>
      </c>
      <c r="AK52" s="26">
        <f>SUM(S52,'02'!J52,'02'!R52)-'01'!J52</f>
        <v>0</v>
      </c>
      <c r="AL52" s="26">
        <f>SUM(T52,'02'!K52,'02'!S52)-'01'!K52</f>
        <v>0</v>
      </c>
      <c r="AM52" s="26">
        <f>SUM(U52,'02'!L52,'02'!T52)-'01'!L52</f>
        <v>0</v>
      </c>
      <c r="AN52" s="26">
        <f>SUM(V52,'02'!M52,'02'!U52)-'01'!M52</f>
        <v>0</v>
      </c>
      <c r="AO52" s="26">
        <f>SUM(W52,'02'!N52,'02'!V52)-'01'!N52</f>
        <v>0</v>
      </c>
      <c r="AP52" s="26">
        <f>SUM(X52,'02'!O52,'02'!W52)-'01'!O52</f>
        <v>0</v>
      </c>
    </row>
    <row r="53" spans="1:42" ht="12.75" customHeight="1">
      <c r="A53" s="2"/>
      <c r="B53" s="28"/>
      <c r="C53" s="28"/>
      <c r="D53" s="155" t="s">
        <v>60</v>
      </c>
      <c r="E53" s="155"/>
      <c r="F53" s="155"/>
      <c r="G53" s="170"/>
      <c r="H53" s="20">
        <f>SUM(R53:X53,'02'!I53:O53,'02'!R53:W53)</f>
        <v>7108</v>
      </c>
      <c r="I53" s="30">
        <f>SUM(R53,'02'!I53)</f>
        <v>6908</v>
      </c>
      <c r="J53" s="30">
        <f>SUM(S53,'02'!J53,'02'!R53)</f>
        <v>129</v>
      </c>
      <c r="K53" s="30">
        <f>SUM(T53,'02'!K53,'02'!S53)</f>
        <v>36</v>
      </c>
      <c r="L53" s="30">
        <f>SUM(U53,'02'!L53,'02'!T53)</f>
        <v>10</v>
      </c>
      <c r="M53" s="30">
        <f>SUM(V53,'02'!M53,'02'!U53)</f>
        <v>11</v>
      </c>
      <c r="N53" s="30">
        <f>SUM(W53,'02'!N53,'02'!V53)</f>
        <v>11</v>
      </c>
      <c r="O53" s="30">
        <f>SUM(X53,'02'!O53,'02'!W53)</f>
        <v>3</v>
      </c>
      <c r="P53" s="31"/>
      <c r="Q53" s="27">
        <f t="shared" si="0"/>
        <v>6387</v>
      </c>
      <c r="R53" s="34">
        <v>6211</v>
      </c>
      <c r="S53" s="34">
        <v>114</v>
      </c>
      <c r="T53" s="34">
        <v>32</v>
      </c>
      <c r="U53" s="34">
        <v>8</v>
      </c>
      <c r="V53" s="34">
        <v>10</v>
      </c>
      <c r="W53" s="34">
        <v>9</v>
      </c>
      <c r="X53" s="34">
        <v>3</v>
      </c>
      <c r="Y53" s="33"/>
      <c r="Z53" s="28"/>
      <c r="AA53" s="155" t="s">
        <v>60</v>
      </c>
      <c r="AB53" s="155"/>
      <c r="AC53" s="155"/>
      <c r="AD53" s="155"/>
      <c r="AE53" s="26">
        <f t="shared" si="1"/>
        <v>0</v>
      </c>
      <c r="AF53" s="26">
        <f t="shared" si="2"/>
        <v>0</v>
      </c>
      <c r="AG53" s="26">
        <f>SUM('02'!I53:O53)-'02'!H53</f>
        <v>0</v>
      </c>
      <c r="AH53" s="26">
        <f>SUM('02'!R53:W53)-'02'!Q53</f>
        <v>0</v>
      </c>
      <c r="AI53" s="26">
        <f>SUM(Q53,'02'!H53,'02'!Q53)-'01'!H53</f>
        <v>0</v>
      </c>
      <c r="AJ53" s="26">
        <f>SUM(R53,'02'!I53)-'01'!I53</f>
        <v>0</v>
      </c>
      <c r="AK53" s="26">
        <f>SUM(S53,'02'!J53,'02'!R53)-'01'!J53</f>
        <v>0</v>
      </c>
      <c r="AL53" s="26">
        <f>SUM(T53,'02'!K53,'02'!S53)-'01'!K53</f>
        <v>0</v>
      </c>
      <c r="AM53" s="26">
        <f>SUM(U53,'02'!L53,'02'!T53)-'01'!L53</f>
        <v>0</v>
      </c>
      <c r="AN53" s="26">
        <f>SUM(V53,'02'!M53,'02'!U53)-'01'!M53</f>
        <v>0</v>
      </c>
      <c r="AO53" s="26">
        <f>SUM(W53,'02'!N53,'02'!V53)-'01'!N53</f>
        <v>0</v>
      </c>
      <c r="AP53" s="26">
        <f>SUM(X53,'02'!O53,'02'!W53)-'01'!O53</f>
        <v>0</v>
      </c>
    </row>
    <row r="54" spans="1:42" ht="12.75" customHeight="1">
      <c r="A54" s="2"/>
      <c r="B54" s="17"/>
      <c r="C54" s="17"/>
      <c r="D54" s="17"/>
      <c r="E54" s="166" t="s">
        <v>61</v>
      </c>
      <c r="F54" s="166"/>
      <c r="G54" s="29" t="s">
        <v>17</v>
      </c>
      <c r="H54" s="20">
        <f>SUM(R54:X54,'02'!I54:O54,'02'!R54:W54)</f>
        <v>3781</v>
      </c>
      <c r="I54" s="30">
        <f>SUM(R54,'02'!I54)</f>
        <v>3746</v>
      </c>
      <c r="J54" s="30">
        <f>SUM(S54,'02'!J54,'02'!R54)</f>
        <v>25</v>
      </c>
      <c r="K54" s="30">
        <f>SUM(T54,'02'!K54,'02'!S54)</f>
        <v>6</v>
      </c>
      <c r="L54" s="30">
        <f>SUM(U54,'02'!L54,'02'!T54)</f>
        <v>2</v>
      </c>
      <c r="M54" s="30">
        <f>SUM(V54,'02'!M54,'02'!U54)</f>
        <v>0</v>
      </c>
      <c r="N54" s="30">
        <f>SUM(W54,'02'!N54,'02'!V54)</f>
        <v>2</v>
      </c>
      <c r="O54" s="30">
        <f>SUM(X54,'02'!O54,'02'!W54)</f>
        <v>0</v>
      </c>
      <c r="P54" s="31"/>
      <c r="Q54" s="27">
        <f t="shared" si="0"/>
        <v>3330</v>
      </c>
      <c r="R54" s="82">
        <v>3311</v>
      </c>
      <c r="S54" s="82">
        <v>17</v>
      </c>
      <c r="T54" s="82">
        <v>2</v>
      </c>
      <c r="U54" s="82">
        <v>0</v>
      </c>
      <c r="V54" s="82">
        <v>0</v>
      </c>
      <c r="W54" s="82">
        <v>0</v>
      </c>
      <c r="X54" s="82">
        <v>0</v>
      </c>
      <c r="Y54" s="35"/>
      <c r="Z54" s="17"/>
      <c r="AA54" s="17"/>
      <c r="AB54" s="166" t="s">
        <v>59</v>
      </c>
      <c r="AC54" s="166"/>
      <c r="AD54" s="28" t="s">
        <v>17</v>
      </c>
      <c r="AE54" s="26">
        <f t="shared" si="1"/>
        <v>0</v>
      </c>
      <c r="AF54" s="26">
        <f t="shared" si="2"/>
        <v>0</v>
      </c>
      <c r="AG54" s="26">
        <f>SUM('02'!I54:O54)-'02'!H54</f>
        <v>0</v>
      </c>
      <c r="AH54" s="26">
        <f>SUM('02'!R54:W54)-'02'!Q54</f>
        <v>0</v>
      </c>
      <c r="AI54" s="26">
        <f>SUM(Q54,'02'!H54,'02'!Q54)-'01'!H54</f>
        <v>0</v>
      </c>
      <c r="AJ54" s="26">
        <f>SUM(R54,'02'!I54)-'01'!I54</f>
        <v>0</v>
      </c>
      <c r="AK54" s="26">
        <f>SUM(S54,'02'!J54,'02'!R54)-'01'!J54</f>
        <v>0</v>
      </c>
      <c r="AL54" s="26">
        <f>SUM(T54,'02'!K54,'02'!S54)-'01'!K54</f>
        <v>0</v>
      </c>
      <c r="AM54" s="26">
        <f>SUM(U54,'02'!L54,'02'!T54)-'01'!L54</f>
        <v>0</v>
      </c>
      <c r="AN54" s="26">
        <f>SUM(V54,'02'!M54,'02'!U54)-'01'!M54</f>
        <v>0</v>
      </c>
      <c r="AO54" s="26">
        <f>SUM(W54,'02'!N54,'02'!V54)-'01'!N54</f>
        <v>0</v>
      </c>
      <c r="AP54" s="26">
        <f>SUM(X54,'02'!O54,'02'!W54)-'01'!O54</f>
        <v>0</v>
      </c>
    </row>
    <row r="55" spans="1:42" ht="12.75" customHeight="1">
      <c r="A55" s="2"/>
      <c r="B55" s="17"/>
      <c r="C55" s="17"/>
      <c r="D55" s="17"/>
      <c r="E55" s="173" t="s">
        <v>53</v>
      </c>
      <c r="F55" s="173"/>
      <c r="G55" s="29" t="s">
        <v>18</v>
      </c>
      <c r="H55" s="20">
        <f>SUM(R55:X55,'02'!I55:O55,'02'!R55:W55)</f>
        <v>2057</v>
      </c>
      <c r="I55" s="30">
        <f>SUM(R55,'02'!I55)</f>
        <v>2019</v>
      </c>
      <c r="J55" s="30">
        <f>SUM(S55,'02'!J55,'02'!R55)</f>
        <v>30</v>
      </c>
      <c r="K55" s="30">
        <f>SUM(T55,'02'!K55,'02'!S55)</f>
        <v>2</v>
      </c>
      <c r="L55" s="30">
        <f>SUM(U55,'02'!L55,'02'!T55)</f>
        <v>0</v>
      </c>
      <c r="M55" s="30">
        <f>SUM(V55,'02'!M55,'02'!U55)</f>
        <v>2</v>
      </c>
      <c r="N55" s="30">
        <f>SUM(W55,'02'!N55,'02'!V55)</f>
        <v>2</v>
      </c>
      <c r="O55" s="30">
        <f>SUM(X55,'02'!O55,'02'!W55)</f>
        <v>2</v>
      </c>
      <c r="P55" s="31"/>
      <c r="Q55" s="27">
        <f t="shared" si="0"/>
        <v>1929</v>
      </c>
      <c r="R55" s="82">
        <v>1895</v>
      </c>
      <c r="S55" s="82">
        <v>27</v>
      </c>
      <c r="T55" s="82">
        <v>2</v>
      </c>
      <c r="U55" s="82">
        <v>0</v>
      </c>
      <c r="V55" s="82">
        <v>1</v>
      </c>
      <c r="W55" s="82">
        <v>2</v>
      </c>
      <c r="X55" s="82">
        <v>2</v>
      </c>
      <c r="Y55" s="35"/>
      <c r="Z55" s="17"/>
      <c r="AA55" s="17"/>
      <c r="AB55" s="173" t="s">
        <v>53</v>
      </c>
      <c r="AC55" s="173"/>
      <c r="AD55" s="28" t="s">
        <v>18</v>
      </c>
      <c r="AE55" s="26">
        <f t="shared" si="1"/>
        <v>0</v>
      </c>
      <c r="AF55" s="26">
        <f t="shared" si="2"/>
        <v>0</v>
      </c>
      <c r="AG55" s="26">
        <f>SUM('02'!I55:O55)-'02'!H55</f>
        <v>0</v>
      </c>
      <c r="AH55" s="26">
        <f>SUM('02'!R55:W55)-'02'!Q55</f>
        <v>0</v>
      </c>
      <c r="AI55" s="26">
        <f>SUM(Q55,'02'!H55,'02'!Q55)-'01'!H55</f>
        <v>0</v>
      </c>
      <c r="AJ55" s="26">
        <f>SUM(R55,'02'!I55)-'01'!I55</f>
        <v>0</v>
      </c>
      <c r="AK55" s="26">
        <f>SUM(S55,'02'!J55,'02'!R55)-'01'!J55</f>
        <v>0</v>
      </c>
      <c r="AL55" s="26">
        <f>SUM(T55,'02'!K55,'02'!S55)-'01'!K55</f>
        <v>0</v>
      </c>
      <c r="AM55" s="26">
        <f>SUM(U55,'02'!L55,'02'!T55)-'01'!L55</f>
        <v>0</v>
      </c>
      <c r="AN55" s="26">
        <f>SUM(V55,'02'!M55,'02'!U55)-'01'!M55</f>
        <v>0</v>
      </c>
      <c r="AO55" s="26">
        <f>SUM(W55,'02'!N55,'02'!V55)-'01'!N55</f>
        <v>0</v>
      </c>
      <c r="AP55" s="26">
        <f>SUM(X55,'02'!O55,'02'!W55)-'01'!O55</f>
        <v>0</v>
      </c>
    </row>
    <row r="56" spans="1:42" ht="12.75" customHeight="1">
      <c r="A56" s="2"/>
      <c r="B56" s="36"/>
      <c r="C56" s="163" t="s">
        <v>55</v>
      </c>
      <c r="D56" s="163"/>
      <c r="E56" s="163"/>
      <c r="F56" s="163"/>
      <c r="G56" s="174"/>
      <c r="H56" s="20">
        <f>SUM(R56:X56,'02'!I56:O56,'02'!R56:W56)</f>
        <v>62919</v>
      </c>
      <c r="I56" s="20">
        <f>SUM(R56,'02'!I56)</f>
        <v>58610</v>
      </c>
      <c r="J56" s="20">
        <f>SUM(S56,'02'!J56,'02'!R56)</f>
        <v>2675</v>
      </c>
      <c r="K56" s="20">
        <f>SUM(T56,'02'!K56,'02'!S56)</f>
        <v>806</v>
      </c>
      <c r="L56" s="20">
        <f>SUM(U56,'02'!L56,'02'!T56)</f>
        <v>401</v>
      </c>
      <c r="M56" s="20">
        <f>SUM(V56,'02'!M56,'02'!U56)</f>
        <v>171</v>
      </c>
      <c r="N56" s="20">
        <f>SUM(W56,'02'!N56,'02'!V56)</f>
        <v>236</v>
      </c>
      <c r="O56" s="20">
        <f>SUM(X56,'02'!O56,'02'!W56)</f>
        <v>20</v>
      </c>
      <c r="P56" s="22"/>
      <c r="Q56" s="27">
        <f t="shared" si="0"/>
        <v>47331</v>
      </c>
      <c r="R56" s="154">
        <v>45494</v>
      </c>
      <c r="S56" s="154">
        <v>1148</v>
      </c>
      <c r="T56" s="154">
        <v>345</v>
      </c>
      <c r="U56" s="154">
        <v>169</v>
      </c>
      <c r="V56" s="154">
        <v>58</v>
      </c>
      <c r="W56" s="154">
        <v>113</v>
      </c>
      <c r="X56" s="154">
        <v>4</v>
      </c>
      <c r="Y56" s="37"/>
      <c r="Z56" s="163" t="s">
        <v>55</v>
      </c>
      <c r="AA56" s="163"/>
      <c r="AB56" s="163"/>
      <c r="AC56" s="163"/>
      <c r="AD56" s="163"/>
      <c r="AE56" s="26">
        <f t="shared" si="1"/>
        <v>0</v>
      </c>
      <c r="AF56" s="26">
        <f t="shared" si="2"/>
        <v>0</v>
      </c>
      <c r="AG56" s="26">
        <f>SUM('02'!I56:O56)-'02'!H56</f>
        <v>0</v>
      </c>
      <c r="AH56" s="26">
        <f>SUM('02'!R56:W56)-'02'!Q56</f>
        <v>0</v>
      </c>
      <c r="AI56" s="26">
        <f>SUM(Q56,'02'!H56,'02'!Q56)-'01'!H56</f>
        <v>0</v>
      </c>
      <c r="AJ56" s="26">
        <f>SUM(R56,'02'!I56)-'01'!I56</f>
        <v>0</v>
      </c>
      <c r="AK56" s="26">
        <f>SUM(S56,'02'!J56,'02'!R56)-'01'!J56</f>
        <v>0</v>
      </c>
      <c r="AL56" s="26">
        <f>SUM(T56,'02'!K56,'02'!S56)-'01'!K56</f>
        <v>0</v>
      </c>
      <c r="AM56" s="26">
        <f>SUM(U56,'02'!L56,'02'!T56)-'01'!L56</f>
        <v>0</v>
      </c>
      <c r="AN56" s="26">
        <f>SUM(V56,'02'!M56,'02'!U56)-'01'!M56</f>
        <v>0</v>
      </c>
      <c r="AO56" s="26">
        <f>SUM(W56,'02'!N56,'02'!V56)-'01'!N56</f>
        <v>0</v>
      </c>
      <c r="AP56" s="26">
        <f>SUM(X56,'02'!O56,'02'!W56)-'01'!O56</f>
        <v>0</v>
      </c>
    </row>
    <row r="57" spans="2:42" ht="12.75" customHeight="1">
      <c r="B57" s="17"/>
      <c r="C57" s="17"/>
      <c r="D57" s="166" t="s">
        <v>11</v>
      </c>
      <c r="E57" s="166"/>
      <c r="F57" s="155" t="s">
        <v>25</v>
      </c>
      <c r="G57" s="170"/>
      <c r="H57" s="20">
        <f>SUM(R57:X57,'02'!I57:O57,'02'!R57:W57)</f>
        <v>36755</v>
      </c>
      <c r="I57" s="30">
        <f>SUM(R57,'02'!I57)</f>
        <v>35675</v>
      </c>
      <c r="J57" s="30">
        <f>SUM(S57,'02'!J57,'02'!R57)</f>
        <v>961</v>
      </c>
      <c r="K57" s="30">
        <f>SUM(T57,'02'!K57,'02'!S57)</f>
        <v>96</v>
      </c>
      <c r="L57" s="30">
        <f>SUM(U57,'02'!L57,'02'!T57)</f>
        <v>18</v>
      </c>
      <c r="M57" s="30">
        <f>SUM(V57,'02'!M57,'02'!U57)</f>
        <v>2</v>
      </c>
      <c r="N57" s="30">
        <f>SUM(W57,'02'!N57,'02'!V57)</f>
        <v>3</v>
      </c>
      <c r="O57" s="30">
        <f>SUM(X57,'02'!O57,'02'!W57)</f>
        <v>0</v>
      </c>
      <c r="P57" s="31"/>
      <c r="Q57" s="27">
        <f t="shared" si="0"/>
        <v>25425</v>
      </c>
      <c r="R57" s="83">
        <v>25352</v>
      </c>
      <c r="S57" s="83">
        <v>65</v>
      </c>
      <c r="T57" s="83">
        <v>6</v>
      </c>
      <c r="U57" s="83">
        <v>0</v>
      </c>
      <c r="V57" s="83">
        <v>0</v>
      </c>
      <c r="W57" s="83">
        <v>2</v>
      </c>
      <c r="X57" s="83">
        <v>0</v>
      </c>
      <c r="Y57" s="35"/>
      <c r="Z57" s="17"/>
      <c r="AA57" s="166" t="s">
        <v>57</v>
      </c>
      <c r="AB57" s="166"/>
      <c r="AC57" s="155" t="s">
        <v>58</v>
      </c>
      <c r="AD57" s="155"/>
      <c r="AE57" s="26">
        <f t="shared" si="1"/>
        <v>0</v>
      </c>
      <c r="AF57" s="26">
        <f t="shared" si="2"/>
        <v>0</v>
      </c>
      <c r="AG57" s="26">
        <f>SUM('02'!I57:O57)-'02'!H57</f>
        <v>0</v>
      </c>
      <c r="AH57" s="26">
        <f>SUM('02'!R57:W57)-'02'!Q57</f>
        <v>0</v>
      </c>
      <c r="AI57" s="26">
        <f>SUM(Q57,'02'!H57,'02'!Q57)-'01'!H57</f>
        <v>0</v>
      </c>
      <c r="AJ57" s="26">
        <f>SUM(R57,'02'!I57)-'01'!I57</f>
        <v>0</v>
      </c>
      <c r="AK57" s="26">
        <f>SUM(S57,'02'!J57,'02'!R57)-'01'!J57</f>
        <v>0</v>
      </c>
      <c r="AL57" s="26">
        <f>SUM(T57,'02'!K57,'02'!S57)-'01'!K57</f>
        <v>0</v>
      </c>
      <c r="AM57" s="26">
        <f>SUM(U57,'02'!L57,'02'!T57)-'01'!L57</f>
        <v>0</v>
      </c>
      <c r="AN57" s="26">
        <f>SUM(V57,'02'!M57,'02'!U57)-'01'!M57</f>
        <v>0</v>
      </c>
      <c r="AO57" s="26">
        <f>SUM(W57,'02'!N57,'02'!V57)-'01'!N57</f>
        <v>0</v>
      </c>
      <c r="AP57" s="26">
        <f>SUM(X57,'02'!O57,'02'!W57)-'01'!O57</f>
        <v>0</v>
      </c>
    </row>
    <row r="58" spans="2:42" ht="12.75" customHeight="1">
      <c r="B58" s="17"/>
      <c r="C58" s="17"/>
      <c r="D58" s="166" t="s">
        <v>53</v>
      </c>
      <c r="E58" s="166"/>
      <c r="F58" s="155" t="s">
        <v>62</v>
      </c>
      <c r="G58" s="170"/>
      <c r="H58" s="20">
        <f>SUM(R58:X58,'02'!I58:O58,'02'!R58:W58)</f>
        <v>2926</v>
      </c>
      <c r="I58" s="30">
        <f>SUM(R58,'02'!I58)</f>
        <v>2810</v>
      </c>
      <c r="J58" s="30">
        <f>SUM(S58,'02'!J58,'02'!R58)</f>
        <v>78</v>
      </c>
      <c r="K58" s="30">
        <f>SUM(T58,'02'!K58,'02'!S58)</f>
        <v>18</v>
      </c>
      <c r="L58" s="30">
        <f>SUM(U58,'02'!L58,'02'!T58)</f>
        <v>7</v>
      </c>
      <c r="M58" s="30">
        <f>SUM(V58,'02'!M58,'02'!U58)</f>
        <v>4</v>
      </c>
      <c r="N58" s="30">
        <f>SUM(W58,'02'!N58,'02'!V58)</f>
        <v>7</v>
      </c>
      <c r="O58" s="30">
        <f>SUM(X58,'02'!O58,'02'!W58)</f>
        <v>2</v>
      </c>
      <c r="P58" s="31"/>
      <c r="Q58" s="27">
        <f t="shared" si="0"/>
        <v>2692</v>
      </c>
      <c r="R58" s="83">
        <v>2619</v>
      </c>
      <c r="S58" s="83">
        <v>52</v>
      </c>
      <c r="T58" s="83">
        <v>10</v>
      </c>
      <c r="U58" s="83">
        <v>4</v>
      </c>
      <c r="V58" s="83">
        <v>2</v>
      </c>
      <c r="W58" s="83">
        <v>5</v>
      </c>
      <c r="X58" s="83">
        <v>0</v>
      </c>
      <c r="Y58" s="35"/>
      <c r="Z58" s="17"/>
      <c r="AA58" s="166" t="s">
        <v>53</v>
      </c>
      <c r="AB58" s="166"/>
      <c r="AC58" s="155" t="s">
        <v>62</v>
      </c>
      <c r="AD58" s="155"/>
      <c r="AE58" s="26">
        <f t="shared" si="1"/>
        <v>0</v>
      </c>
      <c r="AF58" s="26">
        <f t="shared" si="2"/>
        <v>0</v>
      </c>
      <c r="AG58" s="26">
        <f>SUM('02'!I58:O58)-'02'!H58</f>
        <v>0</v>
      </c>
      <c r="AH58" s="26">
        <f>SUM('02'!R58:W58)-'02'!Q58</f>
        <v>0</v>
      </c>
      <c r="AI58" s="26">
        <f>SUM(Q58,'02'!H58,'02'!Q58)-'01'!H58</f>
        <v>0</v>
      </c>
      <c r="AJ58" s="26">
        <f>SUM(R58,'02'!I58)-'01'!I58</f>
        <v>0</v>
      </c>
      <c r="AK58" s="26">
        <f>SUM(S58,'02'!J58,'02'!R58)-'01'!J58</f>
        <v>0</v>
      </c>
      <c r="AL58" s="26">
        <f>SUM(T58,'02'!K58,'02'!S58)-'01'!K58</f>
        <v>0</v>
      </c>
      <c r="AM58" s="26">
        <f>SUM(U58,'02'!L58,'02'!T58)-'01'!L58</f>
        <v>0</v>
      </c>
      <c r="AN58" s="26">
        <f>SUM(V58,'02'!M58,'02'!U58)-'01'!M58</f>
        <v>0</v>
      </c>
      <c r="AO58" s="26">
        <f>SUM(W58,'02'!N58,'02'!V58)-'01'!N58</f>
        <v>0</v>
      </c>
      <c r="AP58" s="26">
        <f>SUM(X58,'02'!O58,'02'!W58)-'01'!O58</f>
        <v>0</v>
      </c>
    </row>
    <row r="59" spans="2:42" ht="12.75" customHeight="1">
      <c r="B59" s="17"/>
      <c r="C59" s="17"/>
      <c r="D59" s="166" t="s">
        <v>53</v>
      </c>
      <c r="E59" s="166"/>
      <c r="F59" s="155" t="s">
        <v>19</v>
      </c>
      <c r="G59" s="170"/>
      <c r="H59" s="20">
        <f>SUM(R59:X59,'02'!I59:O59,'02'!R59:W59)</f>
        <v>7884</v>
      </c>
      <c r="I59" s="30">
        <f>SUM(R59,'02'!I59)</f>
        <v>6592</v>
      </c>
      <c r="J59" s="30">
        <f>SUM(S59,'02'!J59,'02'!R59)</f>
        <v>610</v>
      </c>
      <c r="K59" s="30">
        <f>SUM(T59,'02'!K59,'02'!S59)</f>
        <v>313</v>
      </c>
      <c r="L59" s="30">
        <f>SUM(U59,'02'!L59,'02'!T59)</f>
        <v>188</v>
      </c>
      <c r="M59" s="30">
        <f>SUM(V59,'02'!M59,'02'!U59)</f>
        <v>84</v>
      </c>
      <c r="N59" s="30">
        <f>SUM(W59,'02'!N59,'02'!V59)</f>
        <v>86</v>
      </c>
      <c r="O59" s="30">
        <f>SUM(X59,'02'!O59,'02'!W59)</f>
        <v>11</v>
      </c>
      <c r="P59" s="31"/>
      <c r="Q59" s="27">
        <f t="shared" si="0"/>
        <v>6611</v>
      </c>
      <c r="R59" s="83">
        <v>5960</v>
      </c>
      <c r="S59" s="83">
        <v>385</v>
      </c>
      <c r="T59" s="83">
        <v>169</v>
      </c>
      <c r="U59" s="83">
        <v>63</v>
      </c>
      <c r="V59" s="83">
        <v>24</v>
      </c>
      <c r="W59" s="83">
        <v>10</v>
      </c>
      <c r="X59" s="83">
        <v>0</v>
      </c>
      <c r="Y59" s="35"/>
      <c r="Z59" s="17"/>
      <c r="AA59" s="166" t="s">
        <v>53</v>
      </c>
      <c r="AB59" s="166"/>
      <c r="AC59" s="155" t="s">
        <v>19</v>
      </c>
      <c r="AD59" s="155"/>
      <c r="AE59" s="26">
        <f t="shared" si="1"/>
        <v>0</v>
      </c>
      <c r="AF59" s="26">
        <f t="shared" si="2"/>
        <v>0</v>
      </c>
      <c r="AG59" s="26">
        <f>SUM('02'!I59:O59)-'02'!H59</f>
        <v>0</v>
      </c>
      <c r="AH59" s="26">
        <f>SUM('02'!R59:W59)-'02'!Q59</f>
        <v>0</v>
      </c>
      <c r="AI59" s="26">
        <f>SUM(Q59,'02'!H59,'02'!Q59)-'01'!H59</f>
        <v>0</v>
      </c>
      <c r="AJ59" s="26">
        <f>SUM(R59,'02'!I59)-'01'!I59</f>
        <v>0</v>
      </c>
      <c r="AK59" s="26">
        <f>SUM(S59,'02'!J59,'02'!R59)-'01'!J59</f>
        <v>0</v>
      </c>
      <c r="AL59" s="26">
        <f>SUM(T59,'02'!K59,'02'!S59)-'01'!K59</f>
        <v>0</v>
      </c>
      <c r="AM59" s="26">
        <f>SUM(U59,'02'!L59,'02'!T59)-'01'!L59</f>
        <v>0</v>
      </c>
      <c r="AN59" s="26">
        <f>SUM(V59,'02'!M59,'02'!U59)-'01'!M59</f>
        <v>0</v>
      </c>
      <c r="AO59" s="26">
        <f>SUM(W59,'02'!N59,'02'!V59)-'01'!N59</f>
        <v>0</v>
      </c>
      <c r="AP59" s="26">
        <f>SUM(X59,'02'!O59,'02'!W59)-'01'!O59</f>
        <v>0</v>
      </c>
    </row>
    <row r="60" spans="2:42" ht="12.75" customHeight="1">
      <c r="B60" s="17"/>
      <c r="C60" s="17"/>
      <c r="D60" s="166" t="s">
        <v>61</v>
      </c>
      <c r="E60" s="166"/>
      <c r="F60" s="155" t="s">
        <v>63</v>
      </c>
      <c r="G60" s="170"/>
      <c r="H60" s="20">
        <f>SUM(R60:X60,'02'!I60:O60,'02'!R60:W60)</f>
        <v>260</v>
      </c>
      <c r="I60" s="30">
        <f>SUM(R60,'02'!I60)</f>
        <v>117</v>
      </c>
      <c r="J60" s="30">
        <f>SUM(S60,'02'!J60,'02'!R60)</f>
        <v>54</v>
      </c>
      <c r="K60" s="30">
        <f>SUM(T60,'02'!K60,'02'!S60)</f>
        <v>35</v>
      </c>
      <c r="L60" s="30">
        <f>SUM(U60,'02'!L60,'02'!T60)</f>
        <v>25</v>
      </c>
      <c r="M60" s="30">
        <f>SUM(V60,'02'!M60,'02'!U60)</f>
        <v>14</v>
      </c>
      <c r="N60" s="30">
        <f>SUM(W60,'02'!N60,'02'!V60)</f>
        <v>12</v>
      </c>
      <c r="O60" s="30">
        <f>SUM(X60,'02'!O60,'02'!W60)</f>
        <v>3</v>
      </c>
      <c r="P60" s="31"/>
      <c r="Q60" s="27">
        <f t="shared" si="0"/>
        <v>227</v>
      </c>
      <c r="R60" s="83">
        <v>114</v>
      </c>
      <c r="S60" s="83">
        <v>47</v>
      </c>
      <c r="T60" s="83">
        <v>28</v>
      </c>
      <c r="U60" s="83">
        <v>17</v>
      </c>
      <c r="V60" s="83">
        <v>10</v>
      </c>
      <c r="W60" s="83">
        <v>9</v>
      </c>
      <c r="X60" s="83">
        <v>2</v>
      </c>
      <c r="Y60" s="35"/>
      <c r="Z60" s="17"/>
      <c r="AA60" s="166" t="s">
        <v>61</v>
      </c>
      <c r="AB60" s="166"/>
      <c r="AC60" s="155" t="s">
        <v>63</v>
      </c>
      <c r="AD60" s="155"/>
      <c r="AE60" s="26">
        <f t="shared" si="1"/>
        <v>0</v>
      </c>
      <c r="AF60" s="26">
        <f t="shared" si="2"/>
        <v>0</v>
      </c>
      <c r="AG60" s="26">
        <f>SUM('02'!I60:O60)-'02'!H60</f>
        <v>0</v>
      </c>
      <c r="AH60" s="26">
        <f>SUM('02'!R60:W60)-'02'!Q60</f>
        <v>0</v>
      </c>
      <c r="AI60" s="26">
        <f>SUM(Q60,'02'!H60,'02'!Q60)-'01'!H60</f>
        <v>0</v>
      </c>
      <c r="AJ60" s="26">
        <f>SUM(R60,'02'!I60)-'01'!I60</f>
        <v>0</v>
      </c>
      <c r="AK60" s="26">
        <f>SUM(S60,'02'!J60,'02'!R60)-'01'!J60</f>
        <v>0</v>
      </c>
      <c r="AL60" s="26">
        <f>SUM(T60,'02'!K60,'02'!S60)-'01'!K60</f>
        <v>0</v>
      </c>
      <c r="AM60" s="26">
        <f>SUM(U60,'02'!L60,'02'!T60)-'01'!L60</f>
        <v>0</v>
      </c>
      <c r="AN60" s="26">
        <f>SUM(V60,'02'!M60,'02'!U60)-'01'!M60</f>
        <v>0</v>
      </c>
      <c r="AO60" s="26">
        <f>SUM(W60,'02'!N60,'02'!V60)-'01'!N60</f>
        <v>0</v>
      </c>
      <c r="AP60" s="26">
        <f>SUM(X60,'02'!O60,'02'!W60)-'01'!O60</f>
        <v>0</v>
      </c>
    </row>
    <row r="61" spans="2:42" ht="12.75" customHeight="1">
      <c r="B61" s="17"/>
      <c r="C61" s="17"/>
      <c r="D61" s="166" t="s">
        <v>61</v>
      </c>
      <c r="E61" s="166"/>
      <c r="F61" s="171" t="s">
        <v>119</v>
      </c>
      <c r="G61" s="172"/>
      <c r="H61" s="20">
        <f>SUM(R61:X61,'02'!I61:O61,'02'!R61:W61)</f>
        <v>169</v>
      </c>
      <c r="I61" s="30">
        <f>SUM(R61,'02'!I61)</f>
        <v>151</v>
      </c>
      <c r="J61" s="30">
        <f>SUM(S61,'02'!J61,'02'!R61)</f>
        <v>13</v>
      </c>
      <c r="K61" s="30">
        <f>SUM(T61,'02'!K61,'02'!S61)</f>
        <v>3</v>
      </c>
      <c r="L61" s="30">
        <f>SUM(U61,'02'!L61,'02'!T61)</f>
        <v>1</v>
      </c>
      <c r="M61" s="30">
        <f>SUM(V61,'02'!M61,'02'!U61)</f>
        <v>0</v>
      </c>
      <c r="N61" s="30">
        <f>SUM(W61,'02'!N61,'02'!V61)</f>
        <v>1</v>
      </c>
      <c r="O61" s="30">
        <f>SUM(X61,'02'!O61,'02'!W61)</f>
        <v>0</v>
      </c>
      <c r="P61" s="31"/>
      <c r="Q61" s="27">
        <f t="shared" si="0"/>
        <v>160</v>
      </c>
      <c r="R61" s="83">
        <v>146</v>
      </c>
      <c r="S61" s="83">
        <v>9</v>
      </c>
      <c r="T61" s="83">
        <v>3</v>
      </c>
      <c r="U61" s="83">
        <v>1</v>
      </c>
      <c r="V61" s="83">
        <v>0</v>
      </c>
      <c r="W61" s="83">
        <v>1</v>
      </c>
      <c r="X61" s="83">
        <v>0</v>
      </c>
      <c r="Y61" s="35"/>
      <c r="Z61" s="17"/>
      <c r="AA61" s="166" t="s">
        <v>61</v>
      </c>
      <c r="AB61" s="166"/>
      <c r="AC61" s="171" t="s">
        <v>119</v>
      </c>
      <c r="AD61" s="171"/>
      <c r="AE61" s="26">
        <f t="shared" si="1"/>
        <v>0</v>
      </c>
      <c r="AF61" s="26">
        <f t="shared" si="2"/>
        <v>0</v>
      </c>
      <c r="AG61" s="26">
        <f>SUM('02'!I61:O61)-'02'!H61</f>
        <v>0</v>
      </c>
      <c r="AH61" s="26">
        <f>SUM('02'!R61:W61)-'02'!Q61</f>
        <v>0</v>
      </c>
      <c r="AI61" s="26">
        <f>SUM(Q61,'02'!H61,'02'!Q61)-'01'!H61</f>
        <v>0</v>
      </c>
      <c r="AJ61" s="26">
        <f>SUM(R61,'02'!I61)-'01'!I61</f>
        <v>0</v>
      </c>
      <c r="AK61" s="26">
        <f>SUM(S61,'02'!J61,'02'!R61)-'01'!J61</f>
        <v>0</v>
      </c>
      <c r="AL61" s="26">
        <f>SUM(T61,'02'!K61,'02'!S61)-'01'!K61</f>
        <v>0</v>
      </c>
      <c r="AM61" s="26">
        <f>SUM(U61,'02'!L61,'02'!T61)-'01'!L61</f>
        <v>0</v>
      </c>
      <c r="AN61" s="26">
        <f>SUM(V61,'02'!M61,'02'!U61)-'01'!M61</f>
        <v>0</v>
      </c>
      <c r="AO61" s="26">
        <f>SUM(W61,'02'!N61,'02'!V61)-'01'!N61</f>
        <v>0</v>
      </c>
      <c r="AP61" s="26">
        <f>SUM(X61,'02'!O61,'02'!W61)-'01'!O61</f>
        <v>0</v>
      </c>
    </row>
    <row r="62" spans="2:42" ht="12.75" customHeight="1">
      <c r="B62" s="17"/>
      <c r="C62" s="17"/>
      <c r="D62" s="166" t="s">
        <v>61</v>
      </c>
      <c r="E62" s="166"/>
      <c r="F62" s="155" t="s">
        <v>20</v>
      </c>
      <c r="G62" s="170"/>
      <c r="H62" s="20">
        <f>SUM(R62:X62,'02'!I62:O62,'02'!R62:W62)</f>
        <v>2321</v>
      </c>
      <c r="I62" s="30">
        <f>SUM(R62,'02'!I62)</f>
        <v>2220</v>
      </c>
      <c r="J62" s="30">
        <f>SUM(S62,'02'!J62,'02'!R62)</f>
        <v>76</v>
      </c>
      <c r="K62" s="30">
        <f>SUM(T62,'02'!K62,'02'!S62)</f>
        <v>17</v>
      </c>
      <c r="L62" s="30">
        <f>SUM(U62,'02'!L62,'02'!T62)</f>
        <v>5</v>
      </c>
      <c r="M62" s="30">
        <f>SUM(V62,'02'!M62,'02'!U62)</f>
        <v>2</v>
      </c>
      <c r="N62" s="30">
        <f>SUM(W62,'02'!N62,'02'!V62)</f>
        <v>1</v>
      </c>
      <c r="O62" s="30">
        <f>SUM(X62,'02'!O62,'02'!W62)</f>
        <v>0</v>
      </c>
      <c r="P62" s="31"/>
      <c r="Q62" s="27">
        <f t="shared" si="0"/>
        <v>1165</v>
      </c>
      <c r="R62" s="83">
        <v>1125</v>
      </c>
      <c r="S62" s="83">
        <v>33</v>
      </c>
      <c r="T62" s="83">
        <v>5</v>
      </c>
      <c r="U62" s="83">
        <v>2</v>
      </c>
      <c r="V62" s="83">
        <v>0</v>
      </c>
      <c r="W62" s="83">
        <v>0</v>
      </c>
      <c r="X62" s="83">
        <v>0</v>
      </c>
      <c r="Y62" s="35"/>
      <c r="Z62" s="17"/>
      <c r="AA62" s="166" t="s">
        <v>61</v>
      </c>
      <c r="AB62" s="166"/>
      <c r="AC62" s="155" t="s">
        <v>20</v>
      </c>
      <c r="AD62" s="155"/>
      <c r="AE62" s="26">
        <f t="shared" si="1"/>
        <v>0</v>
      </c>
      <c r="AF62" s="26">
        <f t="shared" si="2"/>
        <v>0</v>
      </c>
      <c r="AG62" s="26">
        <f>SUM('02'!I62:O62)-'02'!H62</f>
        <v>0</v>
      </c>
      <c r="AH62" s="26">
        <f>SUM('02'!R62:W62)-'02'!Q62</f>
        <v>0</v>
      </c>
      <c r="AI62" s="26">
        <f>SUM(Q62,'02'!H62,'02'!Q62)-'01'!H62</f>
        <v>0</v>
      </c>
      <c r="AJ62" s="26">
        <f>SUM(R62,'02'!I62)-'01'!I62</f>
        <v>0</v>
      </c>
      <c r="AK62" s="26">
        <f>SUM(S62,'02'!J62,'02'!R62)-'01'!J62</f>
        <v>0</v>
      </c>
      <c r="AL62" s="26">
        <f>SUM(T62,'02'!K62,'02'!S62)-'01'!K62</f>
        <v>0</v>
      </c>
      <c r="AM62" s="26">
        <f>SUM(U62,'02'!L62,'02'!T62)-'01'!L62</f>
        <v>0</v>
      </c>
      <c r="AN62" s="26">
        <f>SUM(V62,'02'!M62,'02'!U62)-'01'!M62</f>
        <v>0</v>
      </c>
      <c r="AO62" s="26">
        <f>SUM(W62,'02'!N62,'02'!V62)-'01'!N62</f>
        <v>0</v>
      </c>
      <c r="AP62" s="26">
        <f>SUM(X62,'02'!O62,'02'!W62)-'01'!O62</f>
        <v>0</v>
      </c>
    </row>
    <row r="63" spans="2:42" ht="12.75" customHeight="1" thickBot="1">
      <c r="B63" s="38"/>
      <c r="C63" s="38"/>
      <c r="D63" s="167" t="s">
        <v>59</v>
      </c>
      <c r="E63" s="167"/>
      <c r="F63" s="168" t="s">
        <v>21</v>
      </c>
      <c r="G63" s="169"/>
      <c r="H63" s="39">
        <f>SUM(R63:X63,'02'!I63:O63,'02'!R63:W63)</f>
        <v>9847</v>
      </c>
      <c r="I63" s="40">
        <f>SUM(R63,'02'!I63)</f>
        <v>8843</v>
      </c>
      <c r="J63" s="40">
        <f>SUM(S63,'02'!J63,'02'!R63)</f>
        <v>597</v>
      </c>
      <c r="K63" s="40">
        <f>SUM(T63,'02'!K63,'02'!S63)</f>
        <v>223</v>
      </c>
      <c r="L63" s="40">
        <f>SUM(U63,'02'!L63,'02'!T63)</f>
        <v>93</v>
      </c>
      <c r="M63" s="40">
        <f>SUM(V63,'02'!M63,'02'!U63)</f>
        <v>45</v>
      </c>
      <c r="N63" s="40">
        <f>SUM(W63,'02'!N63,'02'!V63)</f>
        <v>43</v>
      </c>
      <c r="O63" s="40">
        <f>SUM(X63,'02'!O63,'02'!W63)</f>
        <v>3</v>
      </c>
      <c r="P63" s="31"/>
      <c r="Q63" s="41">
        <f t="shared" si="0"/>
        <v>8537</v>
      </c>
      <c r="R63" s="84">
        <v>8124</v>
      </c>
      <c r="S63" s="84">
        <v>318</v>
      </c>
      <c r="T63" s="84">
        <v>55</v>
      </c>
      <c r="U63" s="84">
        <v>25</v>
      </c>
      <c r="V63" s="84">
        <v>7</v>
      </c>
      <c r="W63" s="84">
        <v>7</v>
      </c>
      <c r="X63" s="84">
        <v>1</v>
      </c>
      <c r="Y63" s="42"/>
      <c r="Z63" s="38"/>
      <c r="AA63" s="167" t="s">
        <v>59</v>
      </c>
      <c r="AB63" s="167"/>
      <c r="AC63" s="168" t="s">
        <v>21</v>
      </c>
      <c r="AD63" s="168"/>
      <c r="AE63" s="26">
        <f t="shared" si="1"/>
        <v>0</v>
      </c>
      <c r="AF63" s="26">
        <f t="shared" si="2"/>
        <v>0</v>
      </c>
      <c r="AG63" s="26">
        <f>SUM('02'!I63:O63)-'02'!H63</f>
        <v>0</v>
      </c>
      <c r="AH63" s="26">
        <f>SUM('02'!R63:W63)-'02'!Q63</f>
        <v>0</v>
      </c>
      <c r="AI63" s="26">
        <f>SUM(Q63,'02'!H63,'02'!Q63)-'01'!H63</f>
        <v>0</v>
      </c>
      <c r="AJ63" s="26">
        <f>SUM(R63,'02'!I63)-'01'!I63</f>
        <v>0</v>
      </c>
      <c r="AK63" s="26">
        <f>SUM(S63,'02'!J63,'02'!R63)-'01'!J63</f>
        <v>0</v>
      </c>
      <c r="AL63" s="26">
        <f>SUM(T63,'02'!K63,'02'!S63)-'01'!K63</f>
        <v>0</v>
      </c>
      <c r="AM63" s="26">
        <f>SUM(U63,'02'!L63,'02'!T63)-'01'!L63</f>
        <v>0</v>
      </c>
      <c r="AN63" s="26">
        <f>SUM(V63,'02'!M63,'02'!U63)-'01'!M63</f>
        <v>0</v>
      </c>
      <c r="AO63" s="26">
        <f>SUM(W63,'02'!N63,'02'!V63)-'01'!N63</f>
        <v>0</v>
      </c>
      <c r="AP63" s="26">
        <f>SUM(X63,'02'!O63,'02'!W63)-'01'!O63</f>
        <v>0</v>
      </c>
    </row>
    <row r="64" ht="12.75" customHeight="1"/>
    <row r="66" spans="7:8" ht="12">
      <c r="G66" s="6" t="s">
        <v>97</v>
      </c>
      <c r="H66" s="6"/>
    </row>
    <row r="67" spans="7:24" ht="12">
      <c r="G67" s="6" t="s">
        <v>98</v>
      </c>
      <c r="H67" s="43">
        <f>SUM(H9,H22,H29,H33,H48,H56)-H8</f>
        <v>0</v>
      </c>
      <c r="I67" s="43">
        <f aca="true" t="shared" si="4" ref="I67:O67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Q67" s="43">
        <f aca="true" t="shared" si="5" ref="Q67:X67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  <c r="X67" s="43">
        <f t="shared" si="5"/>
        <v>0</v>
      </c>
    </row>
    <row r="68" spans="7:24" ht="12">
      <c r="G68" s="6" t="s">
        <v>99</v>
      </c>
      <c r="H68" s="43">
        <f>SUM(H10,H15,H20,H21)-H9</f>
        <v>0</v>
      </c>
      <c r="I68" s="43">
        <f aca="true" t="shared" si="6" ref="I68:O68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Q68" s="43">
        <f aca="true" t="shared" si="7" ref="Q68:X68">SUM(Q10,Q15,Q20,Q21)-Q9</f>
        <v>0</v>
      </c>
      <c r="R68" s="43">
        <f t="shared" si="7"/>
        <v>0</v>
      </c>
      <c r="S68" s="43">
        <f t="shared" si="7"/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  <c r="X68" s="43">
        <f t="shared" si="7"/>
        <v>0</v>
      </c>
    </row>
    <row r="69" spans="7:24" ht="12">
      <c r="G69" s="6" t="s">
        <v>3</v>
      </c>
      <c r="H69" s="43">
        <f>SUM(H11:H14)-H10</f>
        <v>0</v>
      </c>
      <c r="I69" s="43">
        <f aca="true" t="shared" si="8" ref="I69:O69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Q69" s="43">
        <f aca="true" t="shared" si="9" ref="Q69:X6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  <c r="X69" s="43">
        <f t="shared" si="9"/>
        <v>0</v>
      </c>
    </row>
    <row r="70" spans="7:24" ht="12">
      <c r="G70" s="6" t="s">
        <v>100</v>
      </c>
      <c r="H70" s="43">
        <f>SUM(H16:H19)-H15</f>
        <v>0</v>
      </c>
      <c r="I70" s="43">
        <f aca="true" t="shared" si="10" ref="I70:O7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44"/>
      <c r="Q70" s="43">
        <f aca="true" t="shared" si="11" ref="Q70:X70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  <c r="X70" s="43">
        <f t="shared" si="11"/>
        <v>0</v>
      </c>
    </row>
    <row r="71" spans="7:24" ht="12">
      <c r="G71" s="6" t="s">
        <v>101</v>
      </c>
      <c r="H71" s="43">
        <f>SUM(H23:H25,H27:H28)-H22</f>
        <v>0</v>
      </c>
      <c r="I71" s="43">
        <f aca="true" t="shared" si="12" ref="I71:O71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44"/>
      <c r="Q71" s="43">
        <f aca="true" t="shared" si="13" ref="Q71:X71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  <c r="X71" s="43">
        <f t="shared" si="13"/>
        <v>0</v>
      </c>
    </row>
    <row r="72" spans="7:24" ht="12">
      <c r="G72" s="6" t="s">
        <v>102</v>
      </c>
      <c r="H72" s="43">
        <f>SUM(H30:H32)-H29</f>
        <v>0</v>
      </c>
      <c r="I72" s="43">
        <f aca="true" t="shared" si="14" ref="I72:O72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44"/>
      <c r="Q72" s="43">
        <f aca="true" t="shared" si="15" ref="Q72:X72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  <c r="X72" s="43">
        <f t="shared" si="15"/>
        <v>0</v>
      </c>
    </row>
    <row r="73" spans="7:24" ht="12">
      <c r="G73" s="6" t="s">
        <v>103</v>
      </c>
      <c r="H73" s="43">
        <f>SUM(H34:H35,H38,H44,H46:H47)-H33</f>
        <v>0</v>
      </c>
      <c r="I73" s="43">
        <f aca="true" t="shared" si="16" ref="I73:O73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P73" s="44"/>
      <c r="Q73" s="43">
        <f aca="true" t="shared" si="17" ref="Q73:X73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  <c r="X73" s="43">
        <f t="shared" si="17"/>
        <v>0</v>
      </c>
    </row>
    <row r="74" spans="7:24" ht="12">
      <c r="G74" s="6" t="s">
        <v>104</v>
      </c>
      <c r="H74" s="43">
        <f>SUM(H36:H37)-H35</f>
        <v>0</v>
      </c>
      <c r="I74" s="43">
        <f aca="true" t="shared" si="18" ref="I74:O74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4"/>
      <c r="Q74" s="43">
        <f aca="true" t="shared" si="19" ref="Q74:X74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  <c r="X74" s="43">
        <f t="shared" si="19"/>
        <v>0</v>
      </c>
    </row>
    <row r="75" spans="7:24" ht="12">
      <c r="G75" s="6" t="s">
        <v>105</v>
      </c>
      <c r="H75" s="43">
        <f>SUM(H39:H43)-H38</f>
        <v>0</v>
      </c>
      <c r="I75" s="43">
        <f aca="true" t="shared" si="20" ref="I75:O75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P75" s="44"/>
      <c r="Q75" s="43">
        <f aca="true" t="shared" si="21" ref="Q75:X75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  <c r="X75" s="43">
        <f t="shared" si="21"/>
        <v>0</v>
      </c>
    </row>
    <row r="76" spans="7:24" ht="12">
      <c r="G76" s="6" t="s">
        <v>106</v>
      </c>
      <c r="H76" s="43">
        <f>SUM(H50:H52)-H49</f>
        <v>0</v>
      </c>
      <c r="I76" s="43">
        <f aca="true" t="shared" si="22" ref="I76:O76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P76" s="44"/>
      <c r="Q76" s="43">
        <f aca="true" t="shared" si="23" ref="Q76:X76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  <c r="X76" s="43">
        <f t="shared" si="23"/>
        <v>0</v>
      </c>
    </row>
    <row r="77" spans="8:24" ht="12"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</sheetData>
  <sheetProtection/>
  <mergeCells count="136">
    <mergeCell ref="B8:G8"/>
    <mergeCell ref="H4:O4"/>
    <mergeCell ref="Q4:X4"/>
    <mergeCell ref="B4:G7"/>
    <mergeCell ref="N5:N7"/>
    <mergeCell ref="O5:O7"/>
    <mergeCell ref="W5:W7"/>
    <mergeCell ref="X5:X7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D57:E57"/>
    <mergeCell ref="F57:G57"/>
    <mergeCell ref="D53:G53"/>
    <mergeCell ref="D46:G46"/>
    <mergeCell ref="D47:G47"/>
    <mergeCell ref="E45:F45"/>
    <mergeCell ref="C48:G48"/>
    <mergeCell ref="AB11:AD11"/>
    <mergeCell ref="AB12:AD12"/>
    <mergeCell ref="AB13:AD13"/>
    <mergeCell ref="AB14:AD14"/>
    <mergeCell ref="AA15:AD15"/>
    <mergeCell ref="AB16:AD16"/>
    <mergeCell ref="AA25:AD25"/>
    <mergeCell ref="AB26:AC26"/>
    <mergeCell ref="AA27:AD27"/>
    <mergeCell ref="AA28:AD28"/>
    <mergeCell ref="AB17:AD17"/>
    <mergeCell ref="AB18:AD18"/>
    <mergeCell ref="AB19:AD19"/>
    <mergeCell ref="AA20:AD20"/>
    <mergeCell ref="AA21:AD21"/>
    <mergeCell ref="Z22:AD22"/>
    <mergeCell ref="AA57:AB57"/>
    <mergeCell ref="Z29:AD29"/>
    <mergeCell ref="AA30:AD30"/>
    <mergeCell ref="AA35:AD35"/>
    <mergeCell ref="AB36:AD36"/>
    <mergeCell ref="AB37:AD37"/>
    <mergeCell ref="AA38:AD38"/>
    <mergeCell ref="AB52:AD52"/>
    <mergeCell ref="AB43:AD43"/>
    <mergeCell ref="AB41:AD41"/>
    <mergeCell ref="AA63:AB63"/>
    <mergeCell ref="AC63:AD63"/>
    <mergeCell ref="AA61:AB61"/>
    <mergeCell ref="AA53:AD53"/>
    <mergeCell ref="AB54:AC54"/>
    <mergeCell ref="AB55:AC55"/>
    <mergeCell ref="Z56:AD56"/>
    <mergeCell ref="AA60:AB60"/>
    <mergeCell ref="AC60:AD60"/>
    <mergeCell ref="AC57:AD57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58:E58"/>
    <mergeCell ref="AA62:AB62"/>
    <mergeCell ref="AC62:AD62"/>
    <mergeCell ref="AC61:AD61"/>
    <mergeCell ref="AA58:AB58"/>
    <mergeCell ref="AC58:AD58"/>
    <mergeCell ref="AA59:AB59"/>
    <mergeCell ref="AC59:AD59"/>
    <mergeCell ref="D63:E63"/>
    <mergeCell ref="F63:G63"/>
    <mergeCell ref="D60:E60"/>
    <mergeCell ref="F60:G60"/>
    <mergeCell ref="D61:E61"/>
    <mergeCell ref="F61:G61"/>
    <mergeCell ref="D62:E62"/>
    <mergeCell ref="F62:G62"/>
    <mergeCell ref="H2:N2"/>
    <mergeCell ref="R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AB42:AD42"/>
    <mergeCell ref="AB40:AD40"/>
    <mergeCell ref="Y4:AD7"/>
    <mergeCell ref="AB39:AD39"/>
    <mergeCell ref="AA31:AD31"/>
    <mergeCell ref="AA32:AD32"/>
    <mergeCell ref="Z33:AD33"/>
    <mergeCell ref="AA34:AD34"/>
    <mergeCell ref="AA23:AD23"/>
    <mergeCell ref="AA24:A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B4" sqref="B4:G7"/>
      <selection pane="topRight" activeCell="B4" sqref="B4:G7"/>
      <selection pane="bottomLeft" activeCell="B4" sqref="B4:G7"/>
      <selection pane="bottomRight" activeCell="I3" sqref="I3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10.625" style="1" customWidth="1"/>
    <col min="9" max="9" width="8.875" style="1" bestFit="1" customWidth="1"/>
    <col min="10" max="10" width="8.625" style="1" bestFit="1" customWidth="1"/>
    <col min="11" max="12" width="8.50390625" style="1" bestFit="1" customWidth="1"/>
    <col min="13" max="14" width="7.875" style="1" customWidth="1"/>
    <col min="15" max="15" width="9.50390625" style="1" bestFit="1" customWidth="1"/>
    <col min="16" max="16" width="2.625" style="1" customWidth="1"/>
    <col min="17" max="20" width="10.00390625" style="1" customWidth="1"/>
    <col min="21" max="22" width="7.875" style="1" customWidth="1"/>
    <col min="23" max="23" width="10.00390625" style="1" customWidth="1"/>
    <col min="24" max="28" width="2.625" style="1" customWidth="1"/>
    <col min="29" max="29" width="15.125" style="1" customWidth="1"/>
    <col min="30" max="16384" width="9.125" style="1" customWidth="1"/>
  </cols>
  <sheetData>
    <row r="1" spans="2:23" s="6" customFormat="1" ht="12">
      <c r="B1" s="66" t="s">
        <v>123</v>
      </c>
      <c r="H1" s="45"/>
      <c r="I1" s="45"/>
      <c r="J1" s="45"/>
      <c r="K1" s="45"/>
      <c r="L1" s="45"/>
      <c r="M1" s="45"/>
      <c r="N1" s="45"/>
      <c r="O1" s="45"/>
      <c r="P1" s="45"/>
      <c r="Q1" s="68" t="s">
        <v>124</v>
      </c>
      <c r="R1" s="45"/>
      <c r="S1" s="45"/>
      <c r="T1" s="45"/>
      <c r="U1" s="45"/>
      <c r="V1" s="45"/>
      <c r="W1" s="45"/>
    </row>
    <row r="2" spans="1:29" s="49" customFormat="1" ht="14.25">
      <c r="A2" s="3"/>
      <c r="B2" s="46"/>
      <c r="C2" s="46"/>
      <c r="D2" s="46"/>
      <c r="E2" s="46"/>
      <c r="F2" s="46"/>
      <c r="G2" s="46"/>
      <c r="H2" s="164" t="s">
        <v>96</v>
      </c>
      <c r="I2" s="164"/>
      <c r="J2" s="164"/>
      <c r="K2" s="164"/>
      <c r="L2" s="164"/>
      <c r="M2" s="164"/>
      <c r="N2" s="164"/>
      <c r="O2" s="46"/>
      <c r="P2" s="47"/>
      <c r="Q2" s="48"/>
      <c r="R2" s="205" t="s">
        <v>95</v>
      </c>
      <c r="S2" s="205"/>
      <c r="T2" s="205"/>
      <c r="U2" s="205"/>
      <c r="V2" s="205"/>
      <c r="W2" s="205"/>
      <c r="X2" s="48"/>
      <c r="Y2" s="48"/>
      <c r="Z2" s="48"/>
      <c r="AA2" s="48"/>
      <c r="AB2" s="48"/>
      <c r="AC2" s="48"/>
    </row>
    <row r="3" spans="2:23" s="6" customFormat="1" ht="18" customHeight="1" thickBot="1">
      <c r="B3" s="6" t="s">
        <v>22</v>
      </c>
      <c r="H3" s="50"/>
      <c r="I3" s="50"/>
      <c r="J3" s="50"/>
      <c r="K3" s="50"/>
      <c r="L3" s="50"/>
      <c r="M3" s="50"/>
      <c r="N3" s="50"/>
      <c r="O3" s="50"/>
      <c r="P3" s="45"/>
      <c r="Q3" s="50"/>
      <c r="R3" s="50"/>
      <c r="S3" s="50"/>
      <c r="T3" s="50"/>
      <c r="U3" s="50"/>
      <c r="V3" s="50"/>
      <c r="W3" s="50"/>
    </row>
    <row r="4" spans="1:29" s="6" customFormat="1" ht="12">
      <c r="A4" s="9"/>
      <c r="B4" s="182" t="s">
        <v>78</v>
      </c>
      <c r="C4" s="182"/>
      <c r="D4" s="182"/>
      <c r="E4" s="182"/>
      <c r="F4" s="182"/>
      <c r="G4" s="183"/>
      <c r="H4" s="206" t="s">
        <v>2</v>
      </c>
      <c r="I4" s="207"/>
      <c r="J4" s="207"/>
      <c r="K4" s="207"/>
      <c r="L4" s="207"/>
      <c r="M4" s="207"/>
      <c r="N4" s="207"/>
      <c r="O4" s="207"/>
      <c r="P4" s="50"/>
      <c r="Q4" s="207" t="s">
        <v>75</v>
      </c>
      <c r="R4" s="207"/>
      <c r="S4" s="207"/>
      <c r="T4" s="207"/>
      <c r="U4" s="207"/>
      <c r="V4" s="207"/>
      <c r="W4" s="208"/>
      <c r="X4" s="156" t="s">
        <v>79</v>
      </c>
      <c r="Y4" s="157"/>
      <c r="Z4" s="157"/>
      <c r="AA4" s="157"/>
      <c r="AB4" s="157"/>
      <c r="AC4" s="157"/>
    </row>
    <row r="5" spans="1:29" s="6" customFormat="1" ht="12">
      <c r="A5" s="9"/>
      <c r="B5" s="184"/>
      <c r="C5" s="184"/>
      <c r="D5" s="184"/>
      <c r="E5" s="184"/>
      <c r="F5" s="184"/>
      <c r="G5" s="185"/>
      <c r="H5" s="51"/>
      <c r="I5" s="51"/>
      <c r="J5" s="51"/>
      <c r="K5" s="51"/>
      <c r="L5" s="51"/>
      <c r="M5" s="51"/>
      <c r="N5" s="188" t="s">
        <v>76</v>
      </c>
      <c r="O5" s="191" t="s">
        <v>77</v>
      </c>
      <c r="P5" s="50"/>
      <c r="Q5" s="52"/>
      <c r="R5" s="51"/>
      <c r="S5" s="51"/>
      <c r="T5" s="51"/>
      <c r="U5" s="51"/>
      <c r="V5" s="188" t="s">
        <v>76</v>
      </c>
      <c r="W5" s="191" t="s">
        <v>77</v>
      </c>
      <c r="X5" s="158"/>
      <c r="Y5" s="159"/>
      <c r="Z5" s="159"/>
      <c r="AA5" s="159"/>
      <c r="AB5" s="159"/>
      <c r="AC5" s="159"/>
    </row>
    <row r="6" spans="1:29" s="6" customFormat="1" ht="12">
      <c r="A6" s="9"/>
      <c r="B6" s="184"/>
      <c r="C6" s="184"/>
      <c r="D6" s="184"/>
      <c r="E6" s="184"/>
      <c r="F6" s="184"/>
      <c r="G6" s="185"/>
      <c r="H6" s="53" t="s">
        <v>64</v>
      </c>
      <c r="I6" s="53" t="s">
        <v>65</v>
      </c>
      <c r="J6" s="53" t="s">
        <v>66</v>
      </c>
      <c r="K6" s="53" t="s">
        <v>67</v>
      </c>
      <c r="L6" s="53" t="s">
        <v>68</v>
      </c>
      <c r="M6" s="53" t="s">
        <v>69</v>
      </c>
      <c r="N6" s="189"/>
      <c r="O6" s="192"/>
      <c r="P6" s="50"/>
      <c r="Q6" s="54" t="s">
        <v>64</v>
      </c>
      <c r="R6" s="53" t="s">
        <v>66</v>
      </c>
      <c r="S6" s="53" t="s">
        <v>67</v>
      </c>
      <c r="T6" s="53" t="s">
        <v>68</v>
      </c>
      <c r="U6" s="53" t="s">
        <v>69</v>
      </c>
      <c r="V6" s="189"/>
      <c r="W6" s="192"/>
      <c r="X6" s="158"/>
      <c r="Y6" s="159"/>
      <c r="Z6" s="159"/>
      <c r="AA6" s="159"/>
      <c r="AB6" s="159"/>
      <c r="AC6" s="159"/>
    </row>
    <row r="7" spans="1:29" ht="12">
      <c r="A7" s="15"/>
      <c r="B7" s="186"/>
      <c r="C7" s="186"/>
      <c r="D7" s="186"/>
      <c r="E7" s="186"/>
      <c r="F7" s="186"/>
      <c r="G7" s="187"/>
      <c r="H7" s="55"/>
      <c r="I7" s="55"/>
      <c r="J7" s="55"/>
      <c r="K7" s="55"/>
      <c r="L7" s="55"/>
      <c r="M7" s="55"/>
      <c r="N7" s="190"/>
      <c r="O7" s="193"/>
      <c r="P7" s="56"/>
      <c r="Q7" s="57"/>
      <c r="R7" s="55"/>
      <c r="S7" s="55"/>
      <c r="T7" s="55"/>
      <c r="U7" s="55"/>
      <c r="V7" s="190"/>
      <c r="W7" s="193"/>
      <c r="X7" s="160"/>
      <c r="Y7" s="161"/>
      <c r="Z7" s="161"/>
      <c r="AA7" s="161"/>
      <c r="AB7" s="161"/>
      <c r="AC7" s="161"/>
    </row>
    <row r="8" spans="2:29" s="15" customFormat="1" ht="12.75" customHeight="1">
      <c r="B8" s="178" t="s">
        <v>70</v>
      </c>
      <c r="C8" s="178"/>
      <c r="D8" s="178"/>
      <c r="E8" s="178"/>
      <c r="F8" s="178"/>
      <c r="G8" s="179"/>
      <c r="H8" s="20">
        <f>SUM(I8:O8)</f>
        <v>60910</v>
      </c>
      <c r="I8" s="106">
        <v>45614</v>
      </c>
      <c r="J8" s="106">
        <v>10067</v>
      </c>
      <c r="K8" s="106">
        <v>3163</v>
      </c>
      <c r="L8" s="106">
        <v>1191</v>
      </c>
      <c r="M8" s="106">
        <v>418</v>
      </c>
      <c r="N8" s="106">
        <v>424</v>
      </c>
      <c r="O8" s="127">
        <v>33</v>
      </c>
      <c r="P8" s="22"/>
      <c r="Q8" s="23">
        <f>SUM(R8:W8)</f>
        <v>3797</v>
      </c>
      <c r="R8" s="85">
        <v>1809</v>
      </c>
      <c r="S8" s="85">
        <v>1069</v>
      </c>
      <c r="T8" s="85">
        <v>515</v>
      </c>
      <c r="U8" s="85">
        <v>253</v>
      </c>
      <c r="V8" s="85">
        <v>81</v>
      </c>
      <c r="W8" s="85">
        <v>70</v>
      </c>
      <c r="X8" s="175" t="s">
        <v>70</v>
      </c>
      <c r="Y8" s="163"/>
      <c r="Z8" s="163"/>
      <c r="AA8" s="163"/>
      <c r="AB8" s="163"/>
      <c r="AC8" s="163"/>
    </row>
    <row r="9" spans="1:29" s="15" customFormat="1" ht="12.75" customHeight="1">
      <c r="A9" s="2"/>
      <c r="B9" s="25"/>
      <c r="C9" s="163" t="s">
        <v>71</v>
      </c>
      <c r="D9" s="163"/>
      <c r="E9" s="163"/>
      <c r="F9" s="163"/>
      <c r="G9" s="174"/>
      <c r="H9" s="20">
        <f aca="true" t="shared" si="0" ref="H9:H63">SUM(I9:O9)</f>
        <v>554</v>
      </c>
      <c r="I9" s="107">
        <v>327</v>
      </c>
      <c r="J9" s="107">
        <v>105</v>
      </c>
      <c r="K9" s="107">
        <v>61</v>
      </c>
      <c r="L9" s="107">
        <v>37</v>
      </c>
      <c r="M9" s="107">
        <v>10</v>
      </c>
      <c r="N9" s="107">
        <v>14</v>
      </c>
      <c r="O9" s="128">
        <v>0</v>
      </c>
      <c r="P9" s="22"/>
      <c r="Q9" s="27">
        <f aca="true" t="shared" si="1" ref="Q9:Q63">SUM(R9:W9)</f>
        <v>77</v>
      </c>
      <c r="R9" s="86">
        <v>22</v>
      </c>
      <c r="S9" s="86">
        <v>24</v>
      </c>
      <c r="T9" s="86">
        <v>18</v>
      </c>
      <c r="U9" s="86">
        <v>7</v>
      </c>
      <c r="V9" s="86">
        <v>6</v>
      </c>
      <c r="W9" s="86">
        <v>0</v>
      </c>
      <c r="X9" s="24"/>
      <c r="Y9" s="163" t="s">
        <v>71</v>
      </c>
      <c r="Z9" s="163"/>
      <c r="AA9" s="163"/>
      <c r="AB9" s="163"/>
      <c r="AC9" s="163"/>
    </row>
    <row r="10" spans="2:29" s="9" customFormat="1" ht="12.75" customHeight="1">
      <c r="B10" s="58"/>
      <c r="C10" s="58"/>
      <c r="D10" s="195" t="s">
        <v>80</v>
      </c>
      <c r="E10" s="195"/>
      <c r="F10" s="195"/>
      <c r="G10" s="196"/>
      <c r="H10" s="20">
        <f t="shared" si="0"/>
        <v>33</v>
      </c>
      <c r="I10" s="108">
        <v>31</v>
      </c>
      <c r="J10" s="108">
        <v>1</v>
      </c>
      <c r="K10" s="108">
        <v>0</v>
      </c>
      <c r="L10" s="108">
        <v>0</v>
      </c>
      <c r="M10" s="108">
        <v>1</v>
      </c>
      <c r="N10" s="108">
        <v>0</v>
      </c>
      <c r="O10" s="129">
        <v>0</v>
      </c>
      <c r="P10" s="60"/>
      <c r="Q10" s="27">
        <f t="shared" si="1"/>
        <v>4</v>
      </c>
      <c r="R10" s="87">
        <v>1</v>
      </c>
      <c r="S10" s="87">
        <v>2</v>
      </c>
      <c r="T10" s="87">
        <v>0</v>
      </c>
      <c r="U10" s="87">
        <v>0</v>
      </c>
      <c r="V10" s="87">
        <v>1</v>
      </c>
      <c r="W10" s="87">
        <v>0</v>
      </c>
      <c r="X10" s="61"/>
      <c r="Y10" s="58"/>
      <c r="Z10" s="195" t="s">
        <v>80</v>
      </c>
      <c r="AA10" s="195"/>
      <c r="AB10" s="195"/>
      <c r="AC10" s="195"/>
    </row>
    <row r="11" spans="2:29" s="9" customFormat="1" ht="12.75" customHeight="1">
      <c r="B11" s="58"/>
      <c r="C11" s="58"/>
      <c r="D11" s="58"/>
      <c r="E11" s="195" t="s">
        <v>3</v>
      </c>
      <c r="F11" s="195"/>
      <c r="G11" s="196"/>
      <c r="H11" s="20">
        <f t="shared" si="0"/>
        <v>29</v>
      </c>
      <c r="I11" s="34">
        <v>27</v>
      </c>
      <c r="J11" s="34">
        <v>1</v>
      </c>
      <c r="K11" s="34">
        <v>0</v>
      </c>
      <c r="L11" s="34">
        <v>0</v>
      </c>
      <c r="M11" s="34">
        <v>1</v>
      </c>
      <c r="N11" s="34">
        <v>0</v>
      </c>
      <c r="O11" s="34">
        <v>0</v>
      </c>
      <c r="P11" s="60"/>
      <c r="Q11" s="27">
        <f t="shared" si="1"/>
        <v>4</v>
      </c>
      <c r="R11" s="34">
        <v>1</v>
      </c>
      <c r="S11" s="34">
        <v>2</v>
      </c>
      <c r="T11" s="34">
        <v>0</v>
      </c>
      <c r="U11" s="34">
        <v>0</v>
      </c>
      <c r="V11" s="34">
        <v>1</v>
      </c>
      <c r="W11" s="34">
        <v>0</v>
      </c>
      <c r="X11" s="61"/>
      <c r="Y11" s="58"/>
      <c r="Z11" s="58"/>
      <c r="AA11" s="195" t="s">
        <v>3</v>
      </c>
      <c r="AB11" s="195"/>
      <c r="AC11" s="195"/>
    </row>
    <row r="12" spans="2:29" s="9" customFormat="1" ht="12.75" customHeight="1">
      <c r="B12" s="58"/>
      <c r="C12" s="58"/>
      <c r="D12" s="58"/>
      <c r="E12" s="195" t="s">
        <v>26</v>
      </c>
      <c r="F12" s="195"/>
      <c r="G12" s="196"/>
      <c r="H12" s="20">
        <f t="shared" si="0"/>
        <v>3</v>
      </c>
      <c r="I12" s="34">
        <v>3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60"/>
      <c r="Q12" s="27">
        <f t="shared" si="1"/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61"/>
      <c r="Y12" s="58"/>
      <c r="Z12" s="58"/>
      <c r="AA12" s="195" t="s">
        <v>26</v>
      </c>
      <c r="AB12" s="195"/>
      <c r="AC12" s="195"/>
    </row>
    <row r="13" spans="2:29" s="9" customFormat="1" ht="12.75" customHeight="1">
      <c r="B13" s="58"/>
      <c r="C13" s="58"/>
      <c r="D13" s="58"/>
      <c r="E13" s="195" t="s">
        <v>4</v>
      </c>
      <c r="F13" s="195"/>
      <c r="G13" s="196"/>
      <c r="H13" s="20">
        <f t="shared" si="0"/>
        <v>1</v>
      </c>
      <c r="I13" s="34">
        <v>1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0"/>
      <c r="Q13" s="27">
        <f t="shared" si="1"/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61"/>
      <c r="Y13" s="58"/>
      <c r="Z13" s="58"/>
      <c r="AA13" s="195" t="s">
        <v>4</v>
      </c>
      <c r="AB13" s="195"/>
      <c r="AC13" s="195"/>
    </row>
    <row r="14" spans="2:29" s="9" customFormat="1" ht="12.75" customHeight="1">
      <c r="B14" s="58"/>
      <c r="C14" s="58"/>
      <c r="D14" s="58"/>
      <c r="E14" s="195" t="s">
        <v>5</v>
      </c>
      <c r="F14" s="195"/>
      <c r="G14" s="196"/>
      <c r="H14" s="20">
        <f t="shared" si="0"/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0"/>
      <c r="Q14" s="27">
        <f t="shared" si="1"/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61"/>
      <c r="Y14" s="58"/>
      <c r="Z14" s="58"/>
      <c r="AA14" s="195" t="s">
        <v>5</v>
      </c>
      <c r="AB14" s="195"/>
      <c r="AC14" s="195"/>
    </row>
    <row r="15" spans="2:29" s="9" customFormat="1" ht="12.75" customHeight="1">
      <c r="B15" s="58"/>
      <c r="C15" s="58"/>
      <c r="D15" s="195" t="s">
        <v>27</v>
      </c>
      <c r="E15" s="195"/>
      <c r="F15" s="195"/>
      <c r="G15" s="196"/>
      <c r="H15" s="20">
        <f t="shared" si="0"/>
        <v>342</v>
      </c>
      <c r="I15" s="109">
        <v>144</v>
      </c>
      <c r="J15" s="109">
        <v>90</v>
      </c>
      <c r="K15" s="109">
        <v>53</v>
      </c>
      <c r="L15" s="109">
        <v>34</v>
      </c>
      <c r="M15" s="109">
        <v>7</v>
      </c>
      <c r="N15" s="109">
        <v>14</v>
      </c>
      <c r="O15" s="130">
        <v>0</v>
      </c>
      <c r="P15" s="60"/>
      <c r="Q15" s="27">
        <f t="shared" si="1"/>
        <v>68</v>
      </c>
      <c r="R15" s="88">
        <v>20</v>
      </c>
      <c r="S15" s="88">
        <v>22</v>
      </c>
      <c r="T15" s="88">
        <v>16</v>
      </c>
      <c r="U15" s="88">
        <v>6</v>
      </c>
      <c r="V15" s="88">
        <v>4</v>
      </c>
      <c r="W15" s="88">
        <v>0</v>
      </c>
      <c r="X15" s="61"/>
      <c r="Y15" s="58"/>
      <c r="Z15" s="195" t="s">
        <v>27</v>
      </c>
      <c r="AA15" s="195"/>
      <c r="AB15" s="195"/>
      <c r="AC15" s="195"/>
    </row>
    <row r="16" spans="2:29" s="9" customFormat="1" ht="12.75" customHeight="1">
      <c r="B16" s="58"/>
      <c r="C16" s="58"/>
      <c r="D16" s="58"/>
      <c r="E16" s="195" t="s">
        <v>6</v>
      </c>
      <c r="F16" s="195"/>
      <c r="G16" s="196"/>
      <c r="H16" s="20">
        <f t="shared" si="0"/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0"/>
      <c r="Q16" s="27">
        <f t="shared" si="1"/>
        <v>2</v>
      </c>
      <c r="R16" s="34">
        <v>0</v>
      </c>
      <c r="S16" s="34">
        <v>0</v>
      </c>
      <c r="T16" s="34">
        <v>0</v>
      </c>
      <c r="U16" s="34">
        <v>2</v>
      </c>
      <c r="V16" s="34">
        <v>0</v>
      </c>
      <c r="W16" s="34">
        <v>0</v>
      </c>
      <c r="X16" s="61"/>
      <c r="Y16" s="58"/>
      <c r="Z16" s="58"/>
      <c r="AA16" s="195" t="s">
        <v>6</v>
      </c>
      <c r="AB16" s="195"/>
      <c r="AC16" s="195"/>
    </row>
    <row r="17" spans="2:29" s="9" customFormat="1" ht="12.75" customHeight="1">
      <c r="B17" s="58"/>
      <c r="C17" s="58"/>
      <c r="D17" s="58"/>
      <c r="E17" s="195" t="s">
        <v>7</v>
      </c>
      <c r="F17" s="195"/>
      <c r="G17" s="196"/>
      <c r="H17" s="20">
        <f t="shared" si="0"/>
        <v>167</v>
      </c>
      <c r="I17" s="34">
        <v>58</v>
      </c>
      <c r="J17" s="34">
        <v>54</v>
      </c>
      <c r="K17" s="34">
        <v>26</v>
      </c>
      <c r="L17" s="34">
        <v>16</v>
      </c>
      <c r="M17" s="34">
        <v>6</v>
      </c>
      <c r="N17" s="34">
        <v>7</v>
      </c>
      <c r="O17" s="34">
        <v>0</v>
      </c>
      <c r="P17" s="60"/>
      <c r="Q17" s="27">
        <f t="shared" si="1"/>
        <v>26</v>
      </c>
      <c r="R17" s="34">
        <v>7</v>
      </c>
      <c r="S17" s="34">
        <v>8</v>
      </c>
      <c r="T17" s="34">
        <v>6</v>
      </c>
      <c r="U17" s="34">
        <v>1</v>
      </c>
      <c r="V17" s="34">
        <v>4</v>
      </c>
      <c r="W17" s="34">
        <v>0</v>
      </c>
      <c r="X17" s="61"/>
      <c r="Y17" s="58"/>
      <c r="Z17" s="58"/>
      <c r="AA17" s="195" t="s">
        <v>7</v>
      </c>
      <c r="AB17" s="195"/>
      <c r="AC17" s="195"/>
    </row>
    <row r="18" spans="2:29" s="9" customFormat="1" ht="12.75" customHeight="1">
      <c r="B18" s="58"/>
      <c r="C18" s="58"/>
      <c r="D18" s="58"/>
      <c r="E18" s="195" t="s">
        <v>8</v>
      </c>
      <c r="F18" s="195"/>
      <c r="G18" s="196"/>
      <c r="H18" s="20">
        <f t="shared" si="0"/>
        <v>3</v>
      </c>
      <c r="I18" s="34">
        <v>3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0"/>
      <c r="Q18" s="27">
        <f t="shared" si="1"/>
        <v>1</v>
      </c>
      <c r="R18" s="34">
        <v>0</v>
      </c>
      <c r="S18" s="34">
        <v>0</v>
      </c>
      <c r="T18" s="34">
        <v>1</v>
      </c>
      <c r="U18" s="34">
        <v>0</v>
      </c>
      <c r="V18" s="34">
        <v>0</v>
      </c>
      <c r="W18" s="34">
        <v>0</v>
      </c>
      <c r="X18" s="61"/>
      <c r="Y18" s="58"/>
      <c r="Z18" s="58"/>
      <c r="AA18" s="195" t="s">
        <v>8</v>
      </c>
      <c r="AB18" s="195"/>
      <c r="AC18" s="195"/>
    </row>
    <row r="19" spans="2:29" s="9" customFormat="1" ht="12.75" customHeight="1">
      <c r="B19" s="58"/>
      <c r="C19" s="58"/>
      <c r="D19" s="58"/>
      <c r="E19" s="195" t="s">
        <v>9</v>
      </c>
      <c r="F19" s="195"/>
      <c r="G19" s="196"/>
      <c r="H19" s="20">
        <f t="shared" si="0"/>
        <v>172</v>
      </c>
      <c r="I19" s="34">
        <v>83</v>
      </c>
      <c r="J19" s="34">
        <v>36</v>
      </c>
      <c r="K19" s="34">
        <v>27</v>
      </c>
      <c r="L19" s="34">
        <v>18</v>
      </c>
      <c r="M19" s="34">
        <v>1</v>
      </c>
      <c r="N19" s="34">
        <v>7</v>
      </c>
      <c r="O19" s="34">
        <v>0</v>
      </c>
      <c r="P19" s="60"/>
      <c r="Q19" s="27">
        <f t="shared" si="1"/>
        <v>39</v>
      </c>
      <c r="R19" s="34">
        <v>13</v>
      </c>
      <c r="S19" s="34">
        <v>14</v>
      </c>
      <c r="T19" s="34">
        <v>9</v>
      </c>
      <c r="U19" s="34">
        <v>3</v>
      </c>
      <c r="V19" s="34">
        <v>0</v>
      </c>
      <c r="W19" s="34">
        <v>0</v>
      </c>
      <c r="X19" s="61"/>
      <c r="Y19" s="58"/>
      <c r="Z19" s="58"/>
      <c r="AA19" s="195" t="s">
        <v>9</v>
      </c>
      <c r="AB19" s="195"/>
      <c r="AC19" s="195"/>
    </row>
    <row r="20" spans="2:29" s="9" customFormat="1" ht="12.75" customHeight="1">
      <c r="B20" s="58"/>
      <c r="C20" s="58"/>
      <c r="D20" s="195" t="s">
        <v>28</v>
      </c>
      <c r="E20" s="195"/>
      <c r="F20" s="195"/>
      <c r="G20" s="196"/>
      <c r="H20" s="20">
        <f t="shared" si="0"/>
        <v>81</v>
      </c>
      <c r="I20" s="110">
        <v>68</v>
      </c>
      <c r="J20" s="110">
        <v>9</v>
      </c>
      <c r="K20" s="110">
        <v>2</v>
      </c>
      <c r="L20" s="110">
        <v>0</v>
      </c>
      <c r="M20" s="110">
        <v>2</v>
      </c>
      <c r="N20" s="110">
        <v>0</v>
      </c>
      <c r="O20" s="131">
        <v>0</v>
      </c>
      <c r="P20" s="60"/>
      <c r="Q20" s="27">
        <f t="shared" si="1"/>
        <v>2</v>
      </c>
      <c r="R20" s="89">
        <v>0</v>
      </c>
      <c r="S20" s="89">
        <v>0</v>
      </c>
      <c r="T20" s="89">
        <v>1</v>
      </c>
      <c r="U20" s="89">
        <v>0</v>
      </c>
      <c r="V20" s="89">
        <v>1</v>
      </c>
      <c r="W20" s="89">
        <v>0</v>
      </c>
      <c r="X20" s="61"/>
      <c r="Y20" s="58"/>
      <c r="Z20" s="195" t="s">
        <v>28</v>
      </c>
      <c r="AA20" s="195"/>
      <c r="AB20" s="195"/>
      <c r="AC20" s="195"/>
    </row>
    <row r="21" spans="2:29" s="9" customFormat="1" ht="12.75" customHeight="1">
      <c r="B21" s="58"/>
      <c r="C21" s="58"/>
      <c r="D21" s="195" t="s">
        <v>29</v>
      </c>
      <c r="E21" s="195"/>
      <c r="F21" s="195"/>
      <c r="G21" s="196"/>
      <c r="H21" s="20">
        <f t="shared" si="0"/>
        <v>98</v>
      </c>
      <c r="I21" s="110">
        <v>84</v>
      </c>
      <c r="J21" s="110">
        <v>5</v>
      </c>
      <c r="K21" s="110">
        <v>6</v>
      </c>
      <c r="L21" s="110">
        <v>3</v>
      </c>
      <c r="M21" s="110">
        <v>0</v>
      </c>
      <c r="N21" s="110">
        <v>0</v>
      </c>
      <c r="O21" s="131">
        <v>0</v>
      </c>
      <c r="P21" s="60"/>
      <c r="Q21" s="27">
        <f t="shared" si="1"/>
        <v>3</v>
      </c>
      <c r="R21" s="89">
        <v>1</v>
      </c>
      <c r="S21" s="89">
        <v>0</v>
      </c>
      <c r="T21" s="89">
        <v>1</v>
      </c>
      <c r="U21" s="89">
        <v>1</v>
      </c>
      <c r="V21" s="89">
        <v>0</v>
      </c>
      <c r="W21" s="89">
        <v>0</v>
      </c>
      <c r="X21" s="61"/>
      <c r="Y21" s="58"/>
      <c r="Z21" s="195" t="s">
        <v>29</v>
      </c>
      <c r="AA21" s="195"/>
      <c r="AB21" s="195"/>
      <c r="AC21" s="195"/>
    </row>
    <row r="22" spans="1:29" s="15" customFormat="1" ht="12.75" customHeight="1">
      <c r="A22" s="2"/>
      <c r="B22" s="25"/>
      <c r="C22" s="163" t="s">
        <v>30</v>
      </c>
      <c r="D22" s="163"/>
      <c r="E22" s="163"/>
      <c r="F22" s="163"/>
      <c r="G22" s="174"/>
      <c r="H22" s="20">
        <f t="shared" si="0"/>
        <v>5646</v>
      </c>
      <c r="I22" s="111">
        <v>4072</v>
      </c>
      <c r="J22" s="111">
        <v>857</v>
      </c>
      <c r="K22" s="111">
        <v>392</v>
      </c>
      <c r="L22" s="111">
        <v>170</v>
      </c>
      <c r="M22" s="111">
        <v>79</v>
      </c>
      <c r="N22" s="111">
        <v>67</v>
      </c>
      <c r="O22" s="132">
        <v>9</v>
      </c>
      <c r="P22" s="22"/>
      <c r="Q22" s="27">
        <f t="shared" si="1"/>
        <v>288</v>
      </c>
      <c r="R22" s="90">
        <v>106</v>
      </c>
      <c r="S22" s="90">
        <v>94</v>
      </c>
      <c r="T22" s="90">
        <v>61</v>
      </c>
      <c r="U22" s="90">
        <v>10</v>
      </c>
      <c r="V22" s="90">
        <v>12</v>
      </c>
      <c r="W22" s="90">
        <v>5</v>
      </c>
      <c r="X22" s="24"/>
      <c r="Y22" s="163" t="s">
        <v>30</v>
      </c>
      <c r="Z22" s="163"/>
      <c r="AA22" s="163"/>
      <c r="AB22" s="163"/>
      <c r="AC22" s="163"/>
    </row>
    <row r="23" spans="2:29" s="9" customFormat="1" ht="12.75" customHeight="1">
      <c r="B23" s="58"/>
      <c r="C23" s="58"/>
      <c r="D23" s="195" t="s">
        <v>10</v>
      </c>
      <c r="E23" s="195"/>
      <c r="F23" s="195"/>
      <c r="G23" s="196"/>
      <c r="H23" s="20">
        <f t="shared" si="0"/>
        <v>5</v>
      </c>
      <c r="I23" s="112">
        <v>1</v>
      </c>
      <c r="J23" s="112">
        <v>0</v>
      </c>
      <c r="K23" s="112">
        <v>0</v>
      </c>
      <c r="L23" s="112">
        <v>1</v>
      </c>
      <c r="M23" s="112">
        <v>1</v>
      </c>
      <c r="N23" s="112">
        <v>1</v>
      </c>
      <c r="O23" s="133">
        <v>1</v>
      </c>
      <c r="P23" s="60"/>
      <c r="Q23" s="27">
        <f t="shared" si="1"/>
        <v>0</v>
      </c>
      <c r="R23" s="34">
        <v>0</v>
      </c>
      <c r="S23" s="34">
        <v>0</v>
      </c>
      <c r="T23" s="72">
        <v>0</v>
      </c>
      <c r="U23" s="34">
        <v>0</v>
      </c>
      <c r="V23" s="34">
        <v>0</v>
      </c>
      <c r="W23" s="34">
        <v>0</v>
      </c>
      <c r="X23" s="61"/>
      <c r="Y23" s="58"/>
      <c r="Z23" s="195" t="s">
        <v>10</v>
      </c>
      <c r="AA23" s="195"/>
      <c r="AB23" s="195"/>
      <c r="AC23" s="195"/>
    </row>
    <row r="24" spans="2:29" s="9" customFormat="1" ht="12.75" customHeight="1">
      <c r="B24" s="58"/>
      <c r="C24" s="58"/>
      <c r="D24" s="195" t="s">
        <v>31</v>
      </c>
      <c r="E24" s="195"/>
      <c r="F24" s="195"/>
      <c r="G24" s="196"/>
      <c r="H24" s="20">
        <f t="shared" si="0"/>
        <v>1343</v>
      </c>
      <c r="I24" s="112">
        <v>1132</v>
      </c>
      <c r="J24" s="112">
        <v>123</v>
      </c>
      <c r="K24" s="112">
        <v>52</v>
      </c>
      <c r="L24" s="112">
        <v>20</v>
      </c>
      <c r="M24" s="112">
        <v>8</v>
      </c>
      <c r="N24" s="112">
        <v>7</v>
      </c>
      <c r="O24" s="133">
        <v>1</v>
      </c>
      <c r="P24" s="60"/>
      <c r="Q24" s="27">
        <f t="shared" si="1"/>
        <v>35</v>
      </c>
      <c r="R24" s="91">
        <v>20</v>
      </c>
      <c r="S24" s="91">
        <v>8</v>
      </c>
      <c r="T24" s="91">
        <v>6</v>
      </c>
      <c r="U24" s="91">
        <v>0</v>
      </c>
      <c r="V24" s="91">
        <v>1</v>
      </c>
      <c r="W24" s="91">
        <v>0</v>
      </c>
      <c r="X24" s="61"/>
      <c r="Y24" s="58"/>
      <c r="Z24" s="195" t="s">
        <v>31</v>
      </c>
      <c r="AA24" s="195"/>
      <c r="AB24" s="195"/>
      <c r="AC24" s="195"/>
    </row>
    <row r="25" spans="2:29" s="9" customFormat="1" ht="12.75" customHeight="1">
      <c r="B25" s="58"/>
      <c r="C25" s="58"/>
      <c r="D25" s="195" t="s">
        <v>32</v>
      </c>
      <c r="E25" s="195"/>
      <c r="F25" s="195"/>
      <c r="G25" s="196"/>
      <c r="H25" s="20">
        <f t="shared" si="0"/>
        <v>3343</v>
      </c>
      <c r="I25" s="112">
        <v>2405</v>
      </c>
      <c r="J25" s="112">
        <v>505</v>
      </c>
      <c r="K25" s="112">
        <v>219</v>
      </c>
      <c r="L25" s="112">
        <v>111</v>
      </c>
      <c r="M25" s="112">
        <v>52</v>
      </c>
      <c r="N25" s="112">
        <v>44</v>
      </c>
      <c r="O25" s="133">
        <v>7</v>
      </c>
      <c r="P25" s="60"/>
      <c r="Q25" s="27">
        <f t="shared" si="1"/>
        <v>142</v>
      </c>
      <c r="R25" s="91">
        <v>53</v>
      </c>
      <c r="S25" s="91">
        <v>39</v>
      </c>
      <c r="T25" s="91">
        <v>31</v>
      </c>
      <c r="U25" s="91">
        <v>6</v>
      </c>
      <c r="V25" s="91">
        <v>9</v>
      </c>
      <c r="W25" s="91">
        <v>4</v>
      </c>
      <c r="X25" s="61"/>
      <c r="Y25" s="58"/>
      <c r="Z25" s="195" t="s">
        <v>32</v>
      </c>
      <c r="AA25" s="195"/>
      <c r="AB25" s="195"/>
      <c r="AC25" s="195"/>
    </row>
    <row r="26" spans="2:29" s="9" customFormat="1" ht="12.75" customHeight="1">
      <c r="B26" s="58"/>
      <c r="C26" s="58"/>
      <c r="D26" s="58"/>
      <c r="E26" s="194" t="s">
        <v>33</v>
      </c>
      <c r="F26" s="194"/>
      <c r="G26" s="59" t="s">
        <v>12</v>
      </c>
      <c r="H26" s="20">
        <f t="shared" si="0"/>
        <v>7</v>
      </c>
      <c r="I26" s="34">
        <v>4</v>
      </c>
      <c r="J26" s="34">
        <v>0</v>
      </c>
      <c r="K26" s="34">
        <v>1</v>
      </c>
      <c r="L26" s="34">
        <v>1</v>
      </c>
      <c r="M26" s="34">
        <v>0</v>
      </c>
      <c r="N26" s="34">
        <v>1</v>
      </c>
      <c r="O26" s="34">
        <v>0</v>
      </c>
      <c r="P26" s="60"/>
      <c r="Q26" s="27">
        <f t="shared" si="1"/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61"/>
      <c r="Y26" s="58"/>
      <c r="Z26" s="58"/>
      <c r="AA26" s="194" t="s">
        <v>33</v>
      </c>
      <c r="AB26" s="194"/>
      <c r="AC26" s="58" t="s">
        <v>12</v>
      </c>
    </row>
    <row r="27" spans="2:29" s="9" customFormat="1" ht="12.75" customHeight="1">
      <c r="B27" s="58"/>
      <c r="C27" s="58"/>
      <c r="D27" s="195" t="s">
        <v>34</v>
      </c>
      <c r="E27" s="195"/>
      <c r="F27" s="195"/>
      <c r="G27" s="196"/>
      <c r="H27" s="20">
        <f t="shared" si="0"/>
        <v>133</v>
      </c>
      <c r="I27" s="113">
        <v>110</v>
      </c>
      <c r="J27" s="113">
        <v>10</v>
      </c>
      <c r="K27" s="113">
        <v>5</v>
      </c>
      <c r="L27" s="113">
        <v>3</v>
      </c>
      <c r="M27" s="113">
        <v>2</v>
      </c>
      <c r="N27" s="113">
        <v>3</v>
      </c>
      <c r="O27" s="134">
        <v>0</v>
      </c>
      <c r="P27" s="60"/>
      <c r="Q27" s="27">
        <f t="shared" si="1"/>
        <v>7</v>
      </c>
      <c r="R27" s="92">
        <v>1</v>
      </c>
      <c r="S27" s="92">
        <v>4</v>
      </c>
      <c r="T27" s="92">
        <v>2</v>
      </c>
      <c r="U27" s="92">
        <v>0</v>
      </c>
      <c r="V27" s="92">
        <v>0</v>
      </c>
      <c r="W27" s="92">
        <v>0</v>
      </c>
      <c r="X27" s="61"/>
      <c r="Y27" s="58"/>
      <c r="Z27" s="195" t="s">
        <v>34</v>
      </c>
      <c r="AA27" s="195"/>
      <c r="AB27" s="195"/>
      <c r="AC27" s="195"/>
    </row>
    <row r="28" spans="2:29" s="9" customFormat="1" ht="12.75" customHeight="1">
      <c r="B28" s="58"/>
      <c r="C28" s="58"/>
      <c r="D28" s="195" t="s">
        <v>35</v>
      </c>
      <c r="E28" s="195"/>
      <c r="F28" s="195"/>
      <c r="G28" s="196"/>
      <c r="H28" s="20">
        <f t="shared" si="0"/>
        <v>822</v>
      </c>
      <c r="I28" s="113">
        <v>424</v>
      </c>
      <c r="J28" s="113">
        <v>219</v>
      </c>
      <c r="K28" s="113">
        <v>116</v>
      </c>
      <c r="L28" s="113">
        <v>35</v>
      </c>
      <c r="M28" s="113">
        <v>16</v>
      </c>
      <c r="N28" s="113">
        <v>12</v>
      </c>
      <c r="O28" s="134">
        <v>0</v>
      </c>
      <c r="P28" s="60"/>
      <c r="Q28" s="27">
        <f t="shared" si="1"/>
        <v>104</v>
      </c>
      <c r="R28" s="92">
        <v>32</v>
      </c>
      <c r="S28" s="92">
        <v>43</v>
      </c>
      <c r="T28" s="92">
        <v>22</v>
      </c>
      <c r="U28" s="92">
        <v>4</v>
      </c>
      <c r="V28" s="92">
        <v>2</v>
      </c>
      <c r="W28" s="92">
        <v>1</v>
      </c>
      <c r="X28" s="61"/>
      <c r="Y28" s="58"/>
      <c r="Z28" s="195" t="s">
        <v>35</v>
      </c>
      <c r="AA28" s="195"/>
      <c r="AB28" s="195"/>
      <c r="AC28" s="195"/>
    </row>
    <row r="29" spans="1:29" s="15" customFormat="1" ht="12.75" customHeight="1">
      <c r="A29" s="2"/>
      <c r="B29" s="25"/>
      <c r="C29" s="163" t="s">
        <v>36</v>
      </c>
      <c r="D29" s="163"/>
      <c r="E29" s="163"/>
      <c r="F29" s="163"/>
      <c r="G29" s="174"/>
      <c r="H29" s="20">
        <f t="shared" si="0"/>
        <v>37566</v>
      </c>
      <c r="I29" s="114">
        <v>26612</v>
      </c>
      <c r="J29" s="114">
        <v>7532</v>
      </c>
      <c r="K29" s="114">
        <v>2242</v>
      </c>
      <c r="L29" s="114">
        <v>752</v>
      </c>
      <c r="M29" s="114">
        <v>217</v>
      </c>
      <c r="N29" s="114">
        <v>209</v>
      </c>
      <c r="O29" s="135">
        <v>2</v>
      </c>
      <c r="P29" s="22"/>
      <c r="Q29" s="27">
        <f t="shared" si="1"/>
        <v>2970</v>
      </c>
      <c r="R29" s="93">
        <v>1505</v>
      </c>
      <c r="S29" s="93">
        <v>824</v>
      </c>
      <c r="T29" s="93">
        <v>399</v>
      </c>
      <c r="U29" s="93">
        <v>215</v>
      </c>
      <c r="V29" s="93">
        <v>26</v>
      </c>
      <c r="W29" s="93">
        <v>1</v>
      </c>
      <c r="X29" s="24"/>
      <c r="Y29" s="163" t="s">
        <v>36</v>
      </c>
      <c r="Z29" s="163"/>
      <c r="AA29" s="163"/>
      <c r="AB29" s="163"/>
      <c r="AC29" s="163"/>
    </row>
    <row r="30" spans="2:29" s="9" customFormat="1" ht="12.75" customHeight="1">
      <c r="B30" s="58"/>
      <c r="C30" s="58"/>
      <c r="D30" s="195" t="s">
        <v>81</v>
      </c>
      <c r="E30" s="195"/>
      <c r="F30" s="195"/>
      <c r="G30" s="196"/>
      <c r="H30" s="20">
        <f t="shared" si="0"/>
        <v>2138</v>
      </c>
      <c r="I30" s="115">
        <v>1241</v>
      </c>
      <c r="J30" s="115">
        <v>544</v>
      </c>
      <c r="K30" s="115">
        <v>195</v>
      </c>
      <c r="L30" s="115">
        <v>104</v>
      </c>
      <c r="M30" s="115">
        <v>35</v>
      </c>
      <c r="N30" s="115">
        <v>18</v>
      </c>
      <c r="O30" s="136">
        <v>1</v>
      </c>
      <c r="P30" s="60"/>
      <c r="Q30" s="27">
        <f t="shared" si="1"/>
        <v>586</v>
      </c>
      <c r="R30" s="94">
        <v>234</v>
      </c>
      <c r="S30" s="94">
        <v>245</v>
      </c>
      <c r="T30" s="94">
        <v>68</v>
      </c>
      <c r="U30" s="94">
        <v>31</v>
      </c>
      <c r="V30" s="94">
        <v>8</v>
      </c>
      <c r="W30" s="94">
        <v>0</v>
      </c>
      <c r="X30" s="61"/>
      <c r="Y30" s="58"/>
      <c r="Z30" s="195" t="s">
        <v>81</v>
      </c>
      <c r="AA30" s="195"/>
      <c r="AB30" s="195"/>
      <c r="AC30" s="195"/>
    </row>
    <row r="31" spans="2:29" s="9" customFormat="1" ht="12.75" customHeight="1">
      <c r="B31" s="58"/>
      <c r="C31" s="58"/>
      <c r="D31" s="195" t="s">
        <v>82</v>
      </c>
      <c r="E31" s="195"/>
      <c r="F31" s="195"/>
      <c r="G31" s="196"/>
      <c r="H31" s="20">
        <f t="shared" si="0"/>
        <v>12198</v>
      </c>
      <c r="I31" s="116">
        <v>7999</v>
      </c>
      <c r="J31" s="116">
        <v>2783</v>
      </c>
      <c r="K31" s="116">
        <v>948</v>
      </c>
      <c r="L31" s="116">
        <v>293</v>
      </c>
      <c r="M31" s="116">
        <v>97</v>
      </c>
      <c r="N31" s="116">
        <v>78</v>
      </c>
      <c r="O31" s="137">
        <v>0</v>
      </c>
      <c r="P31" s="60"/>
      <c r="Q31" s="27">
        <f t="shared" si="1"/>
        <v>332</v>
      </c>
      <c r="R31" s="95">
        <v>154</v>
      </c>
      <c r="S31" s="95">
        <v>75</v>
      </c>
      <c r="T31" s="95">
        <v>76</v>
      </c>
      <c r="U31" s="95">
        <v>21</v>
      </c>
      <c r="V31" s="95">
        <v>6</v>
      </c>
      <c r="W31" s="95">
        <v>0</v>
      </c>
      <c r="X31" s="61"/>
      <c r="Y31" s="58"/>
      <c r="Z31" s="195" t="s">
        <v>82</v>
      </c>
      <c r="AA31" s="195"/>
      <c r="AB31" s="195"/>
      <c r="AC31" s="195"/>
    </row>
    <row r="32" spans="2:29" s="9" customFormat="1" ht="12.75" customHeight="1">
      <c r="B32" s="58"/>
      <c r="C32" s="58"/>
      <c r="D32" s="195" t="s">
        <v>83</v>
      </c>
      <c r="E32" s="195"/>
      <c r="F32" s="195"/>
      <c r="G32" s="196"/>
      <c r="H32" s="20">
        <f t="shared" si="0"/>
        <v>23230</v>
      </c>
      <c r="I32" s="117">
        <v>17372</v>
      </c>
      <c r="J32" s="117">
        <v>4205</v>
      </c>
      <c r="K32" s="117">
        <v>1099</v>
      </c>
      <c r="L32" s="117">
        <v>355</v>
      </c>
      <c r="M32" s="117">
        <v>85</v>
      </c>
      <c r="N32" s="117">
        <v>113</v>
      </c>
      <c r="O32" s="138">
        <v>1</v>
      </c>
      <c r="P32" s="60"/>
      <c r="Q32" s="27">
        <f t="shared" si="1"/>
        <v>2052</v>
      </c>
      <c r="R32" s="96">
        <v>1117</v>
      </c>
      <c r="S32" s="96">
        <v>504</v>
      </c>
      <c r="T32" s="96">
        <v>255</v>
      </c>
      <c r="U32" s="96">
        <v>163</v>
      </c>
      <c r="V32" s="96">
        <v>12</v>
      </c>
      <c r="W32" s="96">
        <v>1</v>
      </c>
      <c r="X32" s="61"/>
      <c r="Y32" s="58"/>
      <c r="Z32" s="195" t="s">
        <v>83</v>
      </c>
      <c r="AA32" s="195"/>
      <c r="AB32" s="195"/>
      <c r="AC32" s="195"/>
    </row>
    <row r="33" spans="2:29" s="15" customFormat="1" ht="12.75" customHeight="1">
      <c r="B33" s="25"/>
      <c r="C33" s="163" t="s">
        <v>40</v>
      </c>
      <c r="D33" s="163"/>
      <c r="E33" s="163"/>
      <c r="F33" s="163"/>
      <c r="G33" s="174"/>
      <c r="H33" s="20">
        <f t="shared" si="0"/>
        <v>1012</v>
      </c>
      <c r="I33" s="118">
        <v>787</v>
      </c>
      <c r="J33" s="118">
        <v>115</v>
      </c>
      <c r="K33" s="118">
        <v>53</v>
      </c>
      <c r="L33" s="118">
        <v>22</v>
      </c>
      <c r="M33" s="118">
        <v>6</v>
      </c>
      <c r="N33" s="118">
        <v>19</v>
      </c>
      <c r="O33" s="139">
        <v>10</v>
      </c>
      <c r="P33" s="22"/>
      <c r="Q33" s="27">
        <f t="shared" si="1"/>
        <v>280</v>
      </c>
      <c r="R33" s="97">
        <v>92</v>
      </c>
      <c r="S33" s="97">
        <v>77</v>
      </c>
      <c r="T33" s="97">
        <v>13</v>
      </c>
      <c r="U33" s="97">
        <v>12</v>
      </c>
      <c r="V33" s="97">
        <v>27</v>
      </c>
      <c r="W33" s="97">
        <v>59</v>
      </c>
      <c r="X33" s="24"/>
      <c r="Y33" s="163" t="s">
        <v>40</v>
      </c>
      <c r="Z33" s="163"/>
      <c r="AA33" s="163"/>
      <c r="AB33" s="163"/>
      <c r="AC33" s="163"/>
    </row>
    <row r="34" spans="2:29" s="9" customFormat="1" ht="12.75" customHeight="1">
      <c r="B34" s="58"/>
      <c r="C34" s="58"/>
      <c r="D34" s="195" t="s">
        <v>84</v>
      </c>
      <c r="E34" s="195"/>
      <c r="F34" s="195"/>
      <c r="G34" s="196"/>
      <c r="H34" s="20">
        <f t="shared" si="0"/>
        <v>854</v>
      </c>
      <c r="I34" s="119">
        <v>650</v>
      </c>
      <c r="J34" s="119">
        <v>98</v>
      </c>
      <c r="K34" s="119">
        <v>51</v>
      </c>
      <c r="L34" s="119">
        <v>20</v>
      </c>
      <c r="M34" s="119">
        <v>6</v>
      </c>
      <c r="N34" s="119">
        <v>19</v>
      </c>
      <c r="O34" s="140">
        <v>10</v>
      </c>
      <c r="P34" s="60"/>
      <c r="Q34" s="27">
        <f t="shared" si="1"/>
        <v>265</v>
      </c>
      <c r="R34" s="98">
        <v>78</v>
      </c>
      <c r="S34" s="98">
        <v>76</v>
      </c>
      <c r="T34" s="98">
        <v>13</v>
      </c>
      <c r="U34" s="98">
        <v>12</v>
      </c>
      <c r="V34" s="98">
        <v>27</v>
      </c>
      <c r="W34" s="98">
        <v>59</v>
      </c>
      <c r="X34" s="61"/>
      <c r="Y34" s="58"/>
      <c r="Z34" s="195" t="s">
        <v>84</v>
      </c>
      <c r="AA34" s="195"/>
      <c r="AB34" s="195"/>
      <c r="AC34" s="195"/>
    </row>
    <row r="35" spans="2:29" s="9" customFormat="1" ht="12.75" customHeight="1">
      <c r="B35" s="58"/>
      <c r="C35" s="58"/>
      <c r="D35" s="195" t="s">
        <v>85</v>
      </c>
      <c r="E35" s="195"/>
      <c r="F35" s="195"/>
      <c r="G35" s="196"/>
      <c r="H35" s="20">
        <f t="shared" si="0"/>
        <v>23</v>
      </c>
      <c r="I35" s="119">
        <v>20</v>
      </c>
      <c r="J35" s="119">
        <v>3</v>
      </c>
      <c r="K35" s="119">
        <v>0</v>
      </c>
      <c r="L35" s="119">
        <v>0</v>
      </c>
      <c r="M35" s="119">
        <v>0</v>
      </c>
      <c r="N35" s="119">
        <v>0</v>
      </c>
      <c r="O35" s="140">
        <v>0</v>
      </c>
      <c r="P35" s="60"/>
      <c r="Q35" s="27">
        <f t="shared" si="1"/>
        <v>2</v>
      </c>
      <c r="R35" s="98">
        <v>2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61"/>
      <c r="Y35" s="58"/>
      <c r="Z35" s="195" t="s">
        <v>85</v>
      </c>
      <c r="AA35" s="195"/>
      <c r="AB35" s="195"/>
      <c r="AC35" s="195"/>
    </row>
    <row r="36" spans="2:29" s="9" customFormat="1" ht="12.75" customHeight="1">
      <c r="B36" s="58"/>
      <c r="C36" s="58"/>
      <c r="D36" s="58"/>
      <c r="E36" s="195" t="s">
        <v>85</v>
      </c>
      <c r="F36" s="195"/>
      <c r="G36" s="196"/>
      <c r="H36" s="20">
        <f t="shared" si="0"/>
        <v>20</v>
      </c>
      <c r="I36" s="34">
        <v>17</v>
      </c>
      <c r="J36" s="34">
        <v>3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60"/>
      <c r="Q36" s="27">
        <f t="shared" si="1"/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61"/>
      <c r="Y36" s="58"/>
      <c r="Z36" s="58"/>
      <c r="AA36" s="195" t="s">
        <v>85</v>
      </c>
      <c r="AB36" s="195"/>
      <c r="AC36" s="195"/>
    </row>
    <row r="37" spans="2:29" s="9" customFormat="1" ht="12.75" customHeight="1">
      <c r="B37" s="58"/>
      <c r="C37" s="58"/>
      <c r="D37" s="58"/>
      <c r="E37" s="195" t="s">
        <v>86</v>
      </c>
      <c r="F37" s="195"/>
      <c r="G37" s="196"/>
      <c r="H37" s="20">
        <f t="shared" si="0"/>
        <v>3</v>
      </c>
      <c r="I37" s="34">
        <v>3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60"/>
      <c r="Q37" s="27">
        <f t="shared" si="1"/>
        <v>2</v>
      </c>
      <c r="R37" s="34">
        <v>2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61"/>
      <c r="Y37" s="58"/>
      <c r="Z37" s="58"/>
      <c r="AA37" s="195" t="s">
        <v>86</v>
      </c>
      <c r="AB37" s="195"/>
      <c r="AC37" s="195"/>
    </row>
    <row r="38" spans="2:29" s="9" customFormat="1" ht="12.75" customHeight="1">
      <c r="B38" s="58"/>
      <c r="C38" s="58"/>
      <c r="D38" s="195" t="s">
        <v>87</v>
      </c>
      <c r="E38" s="195"/>
      <c r="F38" s="195"/>
      <c r="G38" s="196"/>
      <c r="H38" s="20">
        <f t="shared" si="0"/>
        <v>135</v>
      </c>
      <c r="I38" s="32">
        <f>SUM(I39:I43)</f>
        <v>117</v>
      </c>
      <c r="J38" s="32">
        <f aca="true" t="shared" si="2" ref="J38:O38">SUM(J39:J43)</f>
        <v>14</v>
      </c>
      <c r="K38" s="32">
        <f t="shared" si="2"/>
        <v>2</v>
      </c>
      <c r="L38" s="32">
        <f t="shared" si="2"/>
        <v>2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60"/>
      <c r="Q38" s="27">
        <f t="shared" si="1"/>
        <v>13</v>
      </c>
      <c r="R38" s="32">
        <f aca="true" t="shared" si="3" ref="R38:W38">SUM(R39:R43)</f>
        <v>12</v>
      </c>
      <c r="S38" s="32">
        <f t="shared" si="3"/>
        <v>1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61"/>
      <c r="Y38" s="58"/>
      <c r="Z38" s="195" t="s">
        <v>87</v>
      </c>
      <c r="AA38" s="195"/>
      <c r="AB38" s="195"/>
      <c r="AC38" s="195"/>
    </row>
    <row r="39" spans="2:29" s="9" customFormat="1" ht="12.75" customHeight="1">
      <c r="B39" s="58"/>
      <c r="C39" s="58"/>
      <c r="D39" s="58"/>
      <c r="E39" s="202" t="s">
        <v>13</v>
      </c>
      <c r="F39" s="202"/>
      <c r="G39" s="203"/>
      <c r="H39" s="20">
        <f t="shared" si="0"/>
        <v>13</v>
      </c>
      <c r="I39" s="120">
        <v>11</v>
      </c>
      <c r="J39" s="120">
        <v>2</v>
      </c>
      <c r="K39" s="120">
        <v>0</v>
      </c>
      <c r="L39" s="120">
        <v>0</v>
      </c>
      <c r="M39" s="120">
        <v>0</v>
      </c>
      <c r="N39" s="120">
        <v>0</v>
      </c>
      <c r="O39" s="141">
        <v>0</v>
      </c>
      <c r="P39" s="60"/>
      <c r="Q39" s="27">
        <f t="shared" si="1"/>
        <v>0</v>
      </c>
      <c r="R39" s="34">
        <v>0</v>
      </c>
      <c r="S39" s="34">
        <v>0</v>
      </c>
      <c r="T39" s="78">
        <v>0</v>
      </c>
      <c r="U39" s="34">
        <v>0</v>
      </c>
      <c r="V39" s="34">
        <v>0</v>
      </c>
      <c r="W39" s="34">
        <v>0</v>
      </c>
      <c r="X39" s="61"/>
      <c r="Y39" s="58"/>
      <c r="Z39" s="58"/>
      <c r="AA39" s="202" t="s">
        <v>13</v>
      </c>
      <c r="AB39" s="202"/>
      <c r="AC39" s="202"/>
    </row>
    <row r="40" spans="2:29" s="9" customFormat="1" ht="12.75" customHeight="1">
      <c r="B40" s="58"/>
      <c r="C40" s="58"/>
      <c r="D40" s="58"/>
      <c r="E40" s="195" t="s">
        <v>14</v>
      </c>
      <c r="F40" s="195"/>
      <c r="G40" s="196"/>
      <c r="H40" s="20">
        <f t="shared" si="0"/>
        <v>108</v>
      </c>
      <c r="I40" s="120">
        <v>95</v>
      </c>
      <c r="J40" s="120">
        <v>9</v>
      </c>
      <c r="K40" s="120">
        <v>2</v>
      </c>
      <c r="L40" s="120">
        <v>2</v>
      </c>
      <c r="M40" s="120">
        <v>0</v>
      </c>
      <c r="N40" s="120">
        <v>0</v>
      </c>
      <c r="O40" s="141">
        <v>0</v>
      </c>
      <c r="P40" s="60"/>
      <c r="Q40" s="27">
        <f t="shared" si="1"/>
        <v>12</v>
      </c>
      <c r="R40" s="99">
        <v>11</v>
      </c>
      <c r="S40" s="99">
        <v>1</v>
      </c>
      <c r="T40" s="99">
        <v>0</v>
      </c>
      <c r="U40" s="99">
        <v>0</v>
      </c>
      <c r="V40" s="99">
        <v>0</v>
      </c>
      <c r="W40" s="99">
        <v>0</v>
      </c>
      <c r="X40" s="61"/>
      <c r="Y40" s="58"/>
      <c r="Z40" s="58"/>
      <c r="AA40" s="195" t="s">
        <v>14</v>
      </c>
      <c r="AB40" s="195"/>
      <c r="AC40" s="195"/>
    </row>
    <row r="41" spans="2:29" s="9" customFormat="1" ht="12.75" customHeight="1">
      <c r="B41" s="58"/>
      <c r="C41" s="58"/>
      <c r="D41" s="58"/>
      <c r="E41" s="195" t="s">
        <v>120</v>
      </c>
      <c r="F41" s="195"/>
      <c r="G41" s="196"/>
      <c r="H41" s="20">
        <f t="shared" si="0"/>
        <v>3</v>
      </c>
      <c r="I41" s="120">
        <v>3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41">
        <v>0</v>
      </c>
      <c r="P41" s="60"/>
      <c r="Q41" s="27">
        <f t="shared" si="1"/>
        <v>1</v>
      </c>
      <c r="R41" s="99">
        <v>1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61"/>
      <c r="Y41" s="58"/>
      <c r="Z41" s="58"/>
      <c r="AA41" s="195" t="s">
        <v>120</v>
      </c>
      <c r="AB41" s="195"/>
      <c r="AC41" s="195"/>
    </row>
    <row r="42" spans="2:29" s="9" customFormat="1" ht="12.75" customHeight="1">
      <c r="B42" s="58"/>
      <c r="C42" s="58"/>
      <c r="D42" s="58"/>
      <c r="E42" s="195" t="s">
        <v>15</v>
      </c>
      <c r="F42" s="195"/>
      <c r="G42" s="196"/>
      <c r="H42" s="20">
        <f t="shared" si="0"/>
        <v>5</v>
      </c>
      <c r="I42" s="120">
        <v>2</v>
      </c>
      <c r="J42" s="120">
        <v>3</v>
      </c>
      <c r="K42" s="120">
        <v>0</v>
      </c>
      <c r="L42" s="120">
        <v>0</v>
      </c>
      <c r="M42" s="120">
        <v>0</v>
      </c>
      <c r="N42" s="120">
        <v>0</v>
      </c>
      <c r="O42" s="141">
        <v>0</v>
      </c>
      <c r="P42" s="60"/>
      <c r="Q42" s="27">
        <f t="shared" si="1"/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61"/>
      <c r="Y42" s="58"/>
      <c r="Z42" s="58"/>
      <c r="AA42" s="195" t="s">
        <v>15</v>
      </c>
      <c r="AB42" s="195"/>
      <c r="AC42" s="195"/>
    </row>
    <row r="43" spans="2:29" s="9" customFormat="1" ht="12.75" customHeight="1">
      <c r="B43" s="58"/>
      <c r="C43" s="58"/>
      <c r="D43" s="58"/>
      <c r="E43" s="200" t="s">
        <v>46</v>
      </c>
      <c r="F43" s="200"/>
      <c r="G43" s="204"/>
      <c r="H43" s="20">
        <f t="shared" si="0"/>
        <v>6</v>
      </c>
      <c r="I43" s="120">
        <v>6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41">
        <v>0</v>
      </c>
      <c r="P43" s="60"/>
      <c r="Q43" s="27">
        <f t="shared" si="1"/>
        <v>0</v>
      </c>
      <c r="R43" s="34">
        <v>0</v>
      </c>
      <c r="S43" s="34">
        <v>0</v>
      </c>
      <c r="T43" s="78">
        <v>0</v>
      </c>
      <c r="U43" s="34">
        <v>0</v>
      </c>
      <c r="V43" s="34">
        <v>0</v>
      </c>
      <c r="W43" s="34">
        <v>0</v>
      </c>
      <c r="X43" s="61"/>
      <c r="Y43" s="58"/>
      <c r="Z43" s="58"/>
      <c r="AA43" s="200" t="s">
        <v>46</v>
      </c>
      <c r="AB43" s="200"/>
      <c r="AC43" s="200"/>
    </row>
    <row r="44" spans="2:29" s="9" customFormat="1" ht="12.75" customHeight="1">
      <c r="B44" s="58"/>
      <c r="C44" s="58"/>
      <c r="D44" s="195" t="s">
        <v>45</v>
      </c>
      <c r="E44" s="195"/>
      <c r="F44" s="195"/>
      <c r="G44" s="196"/>
      <c r="H44" s="20">
        <f t="shared" si="0"/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60"/>
      <c r="Q44" s="27">
        <f t="shared" si="1"/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61"/>
      <c r="Y44" s="58"/>
      <c r="Z44" s="195" t="s">
        <v>45</v>
      </c>
      <c r="AA44" s="195"/>
      <c r="AB44" s="195"/>
      <c r="AC44" s="195"/>
    </row>
    <row r="45" spans="2:29" s="9" customFormat="1" ht="12.75" customHeight="1">
      <c r="B45" s="58"/>
      <c r="C45" s="58"/>
      <c r="D45" s="58"/>
      <c r="E45" s="194" t="s">
        <v>33</v>
      </c>
      <c r="F45" s="194"/>
      <c r="G45" s="59" t="s">
        <v>16</v>
      </c>
      <c r="H45" s="20">
        <f t="shared" si="0"/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60"/>
      <c r="Q45" s="27">
        <f t="shared" si="1"/>
        <v>0</v>
      </c>
      <c r="R45" s="34">
        <v>0</v>
      </c>
      <c r="S45" s="34">
        <v>0</v>
      </c>
      <c r="T45" s="79">
        <v>0</v>
      </c>
      <c r="U45" s="34">
        <v>0</v>
      </c>
      <c r="V45" s="34">
        <v>0</v>
      </c>
      <c r="W45" s="34">
        <v>0</v>
      </c>
      <c r="X45" s="61"/>
      <c r="Y45" s="58"/>
      <c r="Z45" s="58"/>
      <c r="AA45" s="194" t="s">
        <v>48</v>
      </c>
      <c r="AB45" s="194"/>
      <c r="AC45" s="58" t="s">
        <v>16</v>
      </c>
    </row>
    <row r="46" spans="2:29" s="9" customFormat="1" ht="12.75" customHeight="1">
      <c r="B46" s="58"/>
      <c r="C46" s="58"/>
      <c r="D46" s="195" t="s">
        <v>23</v>
      </c>
      <c r="E46" s="195"/>
      <c r="F46" s="195"/>
      <c r="G46" s="196"/>
      <c r="H46" s="20">
        <f t="shared" si="0"/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60"/>
      <c r="Q46" s="27">
        <f t="shared" si="1"/>
        <v>0</v>
      </c>
      <c r="R46" s="34">
        <v>0</v>
      </c>
      <c r="S46" s="34">
        <v>0</v>
      </c>
      <c r="T46" s="80">
        <v>0</v>
      </c>
      <c r="U46" s="34">
        <v>0</v>
      </c>
      <c r="V46" s="34">
        <v>0</v>
      </c>
      <c r="W46" s="34">
        <v>0</v>
      </c>
      <c r="X46" s="61"/>
      <c r="Y46" s="58"/>
      <c r="Z46" s="195" t="s">
        <v>23</v>
      </c>
      <c r="AA46" s="195"/>
      <c r="AB46" s="195"/>
      <c r="AC46" s="195"/>
    </row>
    <row r="47" spans="2:29" s="9" customFormat="1" ht="12.75" customHeight="1">
      <c r="B47" s="58"/>
      <c r="C47" s="58"/>
      <c r="D47" s="195" t="s">
        <v>50</v>
      </c>
      <c r="E47" s="195"/>
      <c r="F47" s="195"/>
      <c r="G47" s="196"/>
      <c r="H47" s="20">
        <f t="shared" si="0"/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60"/>
      <c r="Q47" s="27">
        <f t="shared" si="1"/>
        <v>0</v>
      </c>
      <c r="R47" s="34">
        <v>0</v>
      </c>
      <c r="S47" s="34">
        <v>0</v>
      </c>
      <c r="T47" s="80">
        <v>0</v>
      </c>
      <c r="U47" s="34">
        <v>0</v>
      </c>
      <c r="V47" s="34">
        <v>0</v>
      </c>
      <c r="W47" s="34">
        <v>0</v>
      </c>
      <c r="X47" s="61"/>
      <c r="Y47" s="58"/>
      <c r="Z47" s="195" t="s">
        <v>50</v>
      </c>
      <c r="AA47" s="195"/>
      <c r="AB47" s="195"/>
      <c r="AC47" s="195"/>
    </row>
    <row r="48" spans="2:29" s="2" customFormat="1" ht="12.75" customHeight="1">
      <c r="B48" s="25"/>
      <c r="C48" s="163" t="s">
        <v>51</v>
      </c>
      <c r="D48" s="163"/>
      <c r="E48" s="163"/>
      <c r="F48" s="163"/>
      <c r="G48" s="174"/>
      <c r="H48" s="20">
        <f t="shared" si="0"/>
        <v>721</v>
      </c>
      <c r="I48" s="121">
        <v>700</v>
      </c>
      <c r="J48" s="121">
        <v>12</v>
      </c>
      <c r="K48" s="121">
        <v>4</v>
      </c>
      <c r="L48" s="121">
        <v>1</v>
      </c>
      <c r="M48" s="121">
        <v>2</v>
      </c>
      <c r="N48" s="121">
        <v>2</v>
      </c>
      <c r="O48" s="142">
        <v>0</v>
      </c>
      <c r="P48" s="22"/>
      <c r="Q48" s="27">
        <f t="shared" si="1"/>
        <v>5</v>
      </c>
      <c r="R48" s="100">
        <v>3</v>
      </c>
      <c r="S48" s="100">
        <v>0</v>
      </c>
      <c r="T48" s="100">
        <v>1</v>
      </c>
      <c r="U48" s="100">
        <v>0</v>
      </c>
      <c r="V48" s="100">
        <v>0</v>
      </c>
      <c r="W48" s="100">
        <v>1</v>
      </c>
      <c r="X48" s="24"/>
      <c r="Y48" s="163" t="s">
        <v>51</v>
      </c>
      <c r="Z48" s="163"/>
      <c r="AA48" s="163"/>
      <c r="AB48" s="163"/>
      <c r="AC48" s="163"/>
    </row>
    <row r="49" spans="2:29" s="9" customFormat="1" ht="12.75" customHeight="1">
      <c r="B49" s="58"/>
      <c r="C49" s="58"/>
      <c r="D49" s="195" t="s">
        <v>88</v>
      </c>
      <c r="E49" s="195"/>
      <c r="F49" s="195"/>
      <c r="G49" s="196"/>
      <c r="H49" s="20">
        <f t="shared" si="0"/>
        <v>4</v>
      </c>
      <c r="I49" s="122">
        <v>3</v>
      </c>
      <c r="J49" s="122">
        <v>0</v>
      </c>
      <c r="K49" s="122">
        <v>0</v>
      </c>
      <c r="L49" s="122">
        <v>0</v>
      </c>
      <c r="M49" s="122">
        <v>1</v>
      </c>
      <c r="N49" s="122">
        <v>0</v>
      </c>
      <c r="O49" s="143">
        <v>0</v>
      </c>
      <c r="P49" s="60"/>
      <c r="Q49" s="27">
        <f t="shared" si="1"/>
        <v>1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1</v>
      </c>
      <c r="X49" s="61"/>
      <c r="Y49" s="58"/>
      <c r="Z49" s="195" t="s">
        <v>88</v>
      </c>
      <c r="AA49" s="195"/>
      <c r="AB49" s="195"/>
      <c r="AC49" s="195"/>
    </row>
    <row r="50" spans="2:29" s="9" customFormat="1" ht="12.75" customHeight="1">
      <c r="B50" s="58"/>
      <c r="C50" s="58"/>
      <c r="D50" s="58"/>
      <c r="E50" s="200" t="s">
        <v>89</v>
      </c>
      <c r="F50" s="195"/>
      <c r="G50" s="196"/>
      <c r="H50" s="20">
        <f t="shared" si="0"/>
        <v>3</v>
      </c>
      <c r="I50" s="34">
        <v>2</v>
      </c>
      <c r="J50" s="34">
        <v>0</v>
      </c>
      <c r="K50" s="34">
        <v>0</v>
      </c>
      <c r="L50" s="34">
        <v>0</v>
      </c>
      <c r="M50" s="34">
        <v>1</v>
      </c>
      <c r="N50" s="34">
        <v>0</v>
      </c>
      <c r="O50" s="34">
        <v>0</v>
      </c>
      <c r="P50" s="60"/>
      <c r="Q50" s="27">
        <f t="shared" si="1"/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61"/>
      <c r="Y50" s="58"/>
      <c r="Z50" s="58"/>
      <c r="AA50" s="200" t="s">
        <v>89</v>
      </c>
      <c r="AB50" s="195"/>
      <c r="AC50" s="195"/>
    </row>
    <row r="51" spans="2:29" s="9" customFormat="1" ht="12.75" customHeight="1">
      <c r="B51" s="58"/>
      <c r="C51" s="58"/>
      <c r="D51" s="58"/>
      <c r="E51" s="200" t="s">
        <v>90</v>
      </c>
      <c r="F51" s="195"/>
      <c r="G51" s="196"/>
      <c r="H51" s="20">
        <f t="shared" si="0"/>
        <v>1</v>
      </c>
      <c r="I51" s="34">
        <v>1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60"/>
      <c r="Q51" s="27">
        <f t="shared" si="1"/>
        <v>1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1</v>
      </c>
      <c r="X51" s="61"/>
      <c r="Y51" s="58"/>
      <c r="Z51" s="58"/>
      <c r="AA51" s="200" t="s">
        <v>90</v>
      </c>
      <c r="AB51" s="195"/>
      <c r="AC51" s="195"/>
    </row>
    <row r="52" spans="2:29" s="9" customFormat="1" ht="12.75" customHeight="1">
      <c r="B52" s="58"/>
      <c r="C52" s="58"/>
      <c r="D52" s="58"/>
      <c r="E52" s="200" t="s">
        <v>24</v>
      </c>
      <c r="F52" s="195"/>
      <c r="G52" s="196"/>
      <c r="H52" s="20">
        <f t="shared" si="0"/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60"/>
      <c r="Q52" s="27">
        <f t="shared" si="1"/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61"/>
      <c r="Y52" s="58"/>
      <c r="Z52" s="58"/>
      <c r="AA52" s="200" t="s">
        <v>24</v>
      </c>
      <c r="AB52" s="195"/>
      <c r="AC52" s="195"/>
    </row>
    <row r="53" spans="2:29" s="9" customFormat="1" ht="12.75" customHeight="1">
      <c r="B53" s="58"/>
      <c r="C53" s="58"/>
      <c r="D53" s="195" t="s">
        <v>60</v>
      </c>
      <c r="E53" s="195"/>
      <c r="F53" s="195"/>
      <c r="G53" s="196"/>
      <c r="H53" s="20">
        <f t="shared" si="0"/>
        <v>717</v>
      </c>
      <c r="I53" s="34">
        <v>697</v>
      </c>
      <c r="J53" s="34">
        <v>12</v>
      </c>
      <c r="K53" s="34">
        <v>4</v>
      </c>
      <c r="L53" s="34">
        <v>1</v>
      </c>
      <c r="M53" s="34">
        <v>1</v>
      </c>
      <c r="N53" s="34">
        <v>2</v>
      </c>
      <c r="O53" s="34">
        <v>0</v>
      </c>
      <c r="P53" s="60"/>
      <c r="Q53" s="27">
        <f t="shared" si="1"/>
        <v>4</v>
      </c>
      <c r="R53" s="34">
        <v>3</v>
      </c>
      <c r="S53" s="34">
        <v>0</v>
      </c>
      <c r="T53" s="34">
        <v>1</v>
      </c>
      <c r="U53" s="34">
        <v>0</v>
      </c>
      <c r="V53" s="34">
        <v>0</v>
      </c>
      <c r="W53" s="34">
        <v>0</v>
      </c>
      <c r="X53" s="61"/>
      <c r="Y53" s="58"/>
      <c r="Z53" s="195" t="s">
        <v>60</v>
      </c>
      <c r="AA53" s="195"/>
      <c r="AB53" s="195"/>
      <c r="AC53" s="195"/>
    </row>
    <row r="54" spans="2:29" s="9" customFormat="1" ht="12.75" customHeight="1">
      <c r="B54" s="10"/>
      <c r="C54" s="10"/>
      <c r="D54" s="10"/>
      <c r="E54" s="194" t="s">
        <v>59</v>
      </c>
      <c r="F54" s="194"/>
      <c r="G54" s="59" t="s">
        <v>17</v>
      </c>
      <c r="H54" s="20">
        <f t="shared" si="0"/>
        <v>449</v>
      </c>
      <c r="I54" s="123">
        <v>435</v>
      </c>
      <c r="J54" s="123">
        <v>7</v>
      </c>
      <c r="K54" s="123">
        <v>4</v>
      </c>
      <c r="L54" s="123">
        <v>1</v>
      </c>
      <c r="M54" s="123">
        <v>0</v>
      </c>
      <c r="N54" s="123">
        <v>2</v>
      </c>
      <c r="O54" s="144">
        <v>0</v>
      </c>
      <c r="P54" s="60"/>
      <c r="Q54" s="27">
        <f t="shared" si="1"/>
        <v>2</v>
      </c>
      <c r="R54" s="102">
        <v>1</v>
      </c>
      <c r="S54" s="102">
        <v>0</v>
      </c>
      <c r="T54" s="102">
        <v>1</v>
      </c>
      <c r="U54" s="102">
        <v>0</v>
      </c>
      <c r="V54" s="102">
        <v>0</v>
      </c>
      <c r="W54" s="102">
        <v>0</v>
      </c>
      <c r="X54" s="62"/>
      <c r="Y54" s="10"/>
      <c r="Z54" s="10"/>
      <c r="AA54" s="194" t="s">
        <v>53</v>
      </c>
      <c r="AB54" s="194"/>
      <c r="AC54" s="58" t="s">
        <v>17</v>
      </c>
    </row>
    <row r="55" spans="2:29" s="9" customFormat="1" ht="12.75" customHeight="1">
      <c r="B55" s="10"/>
      <c r="C55" s="10"/>
      <c r="D55" s="10"/>
      <c r="E55" s="201" t="s">
        <v>53</v>
      </c>
      <c r="F55" s="201"/>
      <c r="G55" s="59" t="s">
        <v>18</v>
      </c>
      <c r="H55" s="20">
        <f t="shared" si="0"/>
        <v>127</v>
      </c>
      <c r="I55" s="123">
        <v>124</v>
      </c>
      <c r="J55" s="123">
        <v>2</v>
      </c>
      <c r="K55" s="123">
        <v>0</v>
      </c>
      <c r="L55" s="123">
        <v>0</v>
      </c>
      <c r="M55" s="123">
        <v>1</v>
      </c>
      <c r="N55" s="123">
        <v>0</v>
      </c>
      <c r="O55" s="144">
        <v>0</v>
      </c>
      <c r="P55" s="60"/>
      <c r="Q55" s="27">
        <f t="shared" si="1"/>
        <v>1</v>
      </c>
      <c r="R55" s="102">
        <v>1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62"/>
      <c r="Y55" s="10"/>
      <c r="Z55" s="10"/>
      <c r="AA55" s="201" t="s">
        <v>57</v>
      </c>
      <c r="AB55" s="201"/>
      <c r="AC55" s="58" t="s">
        <v>18</v>
      </c>
    </row>
    <row r="56" spans="2:29" s="2" customFormat="1" ht="12.75" customHeight="1">
      <c r="B56" s="36"/>
      <c r="C56" s="163" t="s">
        <v>55</v>
      </c>
      <c r="D56" s="163"/>
      <c r="E56" s="163"/>
      <c r="F56" s="163"/>
      <c r="G56" s="174"/>
      <c r="H56" s="20">
        <f t="shared" si="0"/>
        <v>15411</v>
      </c>
      <c r="I56" s="124">
        <v>13116</v>
      </c>
      <c r="J56" s="124">
        <v>1446</v>
      </c>
      <c r="K56" s="124">
        <v>411</v>
      </c>
      <c r="L56" s="124">
        <v>209</v>
      </c>
      <c r="M56" s="124">
        <v>104</v>
      </c>
      <c r="N56" s="124">
        <v>113</v>
      </c>
      <c r="O56" s="145">
        <v>12</v>
      </c>
      <c r="P56" s="22"/>
      <c r="Q56" s="27">
        <f t="shared" si="1"/>
        <v>177</v>
      </c>
      <c r="R56" s="103">
        <v>81</v>
      </c>
      <c r="S56" s="103">
        <v>50</v>
      </c>
      <c r="T56" s="103">
        <v>23</v>
      </c>
      <c r="U56" s="103">
        <v>9</v>
      </c>
      <c r="V56" s="103">
        <v>10</v>
      </c>
      <c r="W56" s="103">
        <v>4</v>
      </c>
      <c r="X56" s="37"/>
      <c r="Y56" s="163" t="s">
        <v>55</v>
      </c>
      <c r="Z56" s="163"/>
      <c r="AA56" s="163"/>
      <c r="AB56" s="163"/>
      <c r="AC56" s="163"/>
    </row>
    <row r="57" spans="1:29" s="9" customFormat="1" ht="12.75" customHeight="1">
      <c r="A57" s="6"/>
      <c r="B57" s="10"/>
      <c r="C57" s="10"/>
      <c r="D57" s="194" t="s">
        <v>91</v>
      </c>
      <c r="E57" s="194"/>
      <c r="F57" s="195" t="s">
        <v>92</v>
      </c>
      <c r="G57" s="196"/>
      <c r="H57" s="20">
        <f t="shared" si="0"/>
        <v>11295</v>
      </c>
      <c r="I57" s="125">
        <v>10323</v>
      </c>
      <c r="J57" s="125">
        <v>863</v>
      </c>
      <c r="K57" s="125">
        <v>88</v>
      </c>
      <c r="L57" s="125">
        <v>18</v>
      </c>
      <c r="M57" s="125">
        <v>2</v>
      </c>
      <c r="N57" s="125">
        <v>1</v>
      </c>
      <c r="O57" s="146">
        <v>0</v>
      </c>
      <c r="P57" s="60"/>
      <c r="Q57" s="27">
        <f t="shared" si="1"/>
        <v>35</v>
      </c>
      <c r="R57" s="104">
        <v>33</v>
      </c>
      <c r="S57" s="104">
        <v>2</v>
      </c>
      <c r="T57" s="104">
        <v>0</v>
      </c>
      <c r="U57" s="104">
        <v>0</v>
      </c>
      <c r="V57" s="104">
        <v>0</v>
      </c>
      <c r="W57" s="104">
        <v>0</v>
      </c>
      <c r="X57" s="62"/>
      <c r="Y57" s="10"/>
      <c r="Z57" s="194" t="s">
        <v>91</v>
      </c>
      <c r="AA57" s="194"/>
      <c r="AB57" s="195" t="s">
        <v>92</v>
      </c>
      <c r="AC57" s="195"/>
    </row>
    <row r="58" spans="1:29" s="9" customFormat="1" ht="12.75" customHeight="1">
      <c r="A58" s="6"/>
      <c r="B58" s="10"/>
      <c r="C58" s="10"/>
      <c r="D58" s="194" t="s">
        <v>91</v>
      </c>
      <c r="E58" s="194"/>
      <c r="F58" s="195" t="s">
        <v>93</v>
      </c>
      <c r="G58" s="196"/>
      <c r="H58" s="20">
        <f t="shared" si="0"/>
        <v>227</v>
      </c>
      <c r="I58" s="125">
        <v>191</v>
      </c>
      <c r="J58" s="125">
        <v>22</v>
      </c>
      <c r="K58" s="125">
        <v>6</v>
      </c>
      <c r="L58" s="125">
        <v>3</v>
      </c>
      <c r="M58" s="125">
        <v>2</v>
      </c>
      <c r="N58" s="125">
        <v>1</v>
      </c>
      <c r="O58" s="146">
        <v>2</v>
      </c>
      <c r="P58" s="60"/>
      <c r="Q58" s="27">
        <f t="shared" si="1"/>
        <v>7</v>
      </c>
      <c r="R58" s="104">
        <v>4</v>
      </c>
      <c r="S58" s="104">
        <v>2</v>
      </c>
      <c r="T58" s="104">
        <v>0</v>
      </c>
      <c r="U58" s="104">
        <v>0</v>
      </c>
      <c r="V58" s="104">
        <v>1</v>
      </c>
      <c r="W58" s="104">
        <v>0</v>
      </c>
      <c r="X58" s="62"/>
      <c r="Y58" s="10"/>
      <c r="Z58" s="194" t="s">
        <v>91</v>
      </c>
      <c r="AA58" s="194"/>
      <c r="AB58" s="195" t="s">
        <v>93</v>
      </c>
      <c r="AC58" s="195"/>
    </row>
    <row r="59" spans="1:29" s="9" customFormat="1" ht="12.75" customHeight="1">
      <c r="A59" s="6"/>
      <c r="B59" s="10"/>
      <c r="C59" s="10"/>
      <c r="D59" s="194" t="s">
        <v>91</v>
      </c>
      <c r="E59" s="194"/>
      <c r="F59" s="195" t="s">
        <v>19</v>
      </c>
      <c r="G59" s="196"/>
      <c r="H59" s="20">
        <f t="shared" si="0"/>
        <v>1222</v>
      </c>
      <c r="I59" s="125">
        <v>632</v>
      </c>
      <c r="J59" s="125">
        <v>202</v>
      </c>
      <c r="K59" s="125">
        <v>134</v>
      </c>
      <c r="L59" s="125">
        <v>117</v>
      </c>
      <c r="M59" s="125">
        <v>57</v>
      </c>
      <c r="N59" s="125">
        <v>72</v>
      </c>
      <c r="O59" s="146">
        <v>8</v>
      </c>
      <c r="P59" s="60"/>
      <c r="Q59" s="27">
        <f t="shared" si="1"/>
        <v>51</v>
      </c>
      <c r="R59" s="104">
        <v>23</v>
      </c>
      <c r="S59" s="104">
        <v>10</v>
      </c>
      <c r="T59" s="104">
        <v>8</v>
      </c>
      <c r="U59" s="104">
        <v>3</v>
      </c>
      <c r="V59" s="104">
        <v>4</v>
      </c>
      <c r="W59" s="104">
        <v>3</v>
      </c>
      <c r="X59" s="62"/>
      <c r="Y59" s="10"/>
      <c r="Z59" s="194" t="s">
        <v>61</v>
      </c>
      <c r="AA59" s="194"/>
      <c r="AB59" s="195" t="s">
        <v>19</v>
      </c>
      <c r="AC59" s="195"/>
    </row>
    <row r="60" spans="1:29" s="9" customFormat="1" ht="12.75" customHeight="1">
      <c r="A60" s="6"/>
      <c r="B60" s="10"/>
      <c r="C60" s="10"/>
      <c r="D60" s="194" t="s">
        <v>61</v>
      </c>
      <c r="E60" s="194"/>
      <c r="F60" s="195" t="s">
        <v>63</v>
      </c>
      <c r="G60" s="196"/>
      <c r="H60" s="20">
        <f t="shared" si="0"/>
        <v>15</v>
      </c>
      <c r="I60" s="125">
        <v>3</v>
      </c>
      <c r="J60" s="125">
        <v>5</v>
      </c>
      <c r="K60" s="125">
        <v>4</v>
      </c>
      <c r="L60" s="125">
        <v>1</v>
      </c>
      <c r="M60" s="125">
        <v>1</v>
      </c>
      <c r="N60" s="125">
        <v>1</v>
      </c>
      <c r="O60" s="146">
        <v>0</v>
      </c>
      <c r="P60" s="60"/>
      <c r="Q60" s="27">
        <f t="shared" si="1"/>
        <v>18</v>
      </c>
      <c r="R60" s="104">
        <v>2</v>
      </c>
      <c r="S60" s="104">
        <v>3</v>
      </c>
      <c r="T60" s="104">
        <v>7</v>
      </c>
      <c r="U60" s="104">
        <v>3</v>
      </c>
      <c r="V60" s="104">
        <v>2</v>
      </c>
      <c r="W60" s="104">
        <v>1</v>
      </c>
      <c r="X60" s="62"/>
      <c r="Y60" s="10"/>
      <c r="Z60" s="194" t="s">
        <v>61</v>
      </c>
      <c r="AA60" s="194"/>
      <c r="AB60" s="195" t="s">
        <v>63</v>
      </c>
      <c r="AC60" s="195"/>
    </row>
    <row r="61" spans="1:29" s="9" customFormat="1" ht="12.75" customHeight="1">
      <c r="A61" s="6"/>
      <c r="B61" s="10"/>
      <c r="C61" s="10"/>
      <c r="D61" s="194" t="s">
        <v>61</v>
      </c>
      <c r="E61" s="194"/>
      <c r="F61" s="171" t="s">
        <v>119</v>
      </c>
      <c r="G61" s="172"/>
      <c r="H61" s="20">
        <f t="shared" si="0"/>
        <v>6</v>
      </c>
      <c r="I61" s="125">
        <v>5</v>
      </c>
      <c r="J61" s="125">
        <v>1</v>
      </c>
      <c r="K61" s="125">
        <v>0</v>
      </c>
      <c r="L61" s="125">
        <v>0</v>
      </c>
      <c r="M61" s="125">
        <v>0</v>
      </c>
      <c r="N61" s="125">
        <v>0</v>
      </c>
      <c r="O61" s="146">
        <v>0</v>
      </c>
      <c r="P61" s="60"/>
      <c r="Q61" s="27">
        <f t="shared" si="1"/>
        <v>3</v>
      </c>
      <c r="R61" s="104">
        <v>3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62"/>
      <c r="Y61" s="10"/>
      <c r="Z61" s="194" t="s">
        <v>61</v>
      </c>
      <c r="AA61" s="194"/>
      <c r="AB61" s="171" t="s">
        <v>119</v>
      </c>
      <c r="AC61" s="171"/>
    </row>
    <row r="62" spans="1:29" s="9" customFormat="1" ht="12.75" customHeight="1">
      <c r="A62" s="6"/>
      <c r="B62" s="10"/>
      <c r="C62" s="10"/>
      <c r="D62" s="194" t="s">
        <v>61</v>
      </c>
      <c r="E62" s="194"/>
      <c r="F62" s="195" t="s">
        <v>20</v>
      </c>
      <c r="G62" s="196"/>
      <c r="H62" s="20">
        <f t="shared" si="0"/>
        <v>1154</v>
      </c>
      <c r="I62" s="125">
        <v>1095</v>
      </c>
      <c r="J62" s="125">
        <v>42</v>
      </c>
      <c r="K62" s="125">
        <v>12</v>
      </c>
      <c r="L62" s="125">
        <v>3</v>
      </c>
      <c r="M62" s="125">
        <v>1</v>
      </c>
      <c r="N62" s="125">
        <v>1</v>
      </c>
      <c r="O62" s="146">
        <v>0</v>
      </c>
      <c r="P62" s="60"/>
      <c r="Q62" s="27">
        <f t="shared" si="1"/>
        <v>2</v>
      </c>
      <c r="R62" s="104">
        <v>1</v>
      </c>
      <c r="S62" s="104">
        <v>0</v>
      </c>
      <c r="T62" s="104">
        <v>0</v>
      </c>
      <c r="U62" s="104">
        <v>1</v>
      </c>
      <c r="V62" s="104">
        <v>0</v>
      </c>
      <c r="W62" s="104">
        <v>0</v>
      </c>
      <c r="X62" s="62"/>
      <c r="Y62" s="10"/>
      <c r="Z62" s="194" t="s">
        <v>59</v>
      </c>
      <c r="AA62" s="194"/>
      <c r="AB62" s="195" t="s">
        <v>20</v>
      </c>
      <c r="AC62" s="195"/>
    </row>
    <row r="63" spans="1:29" s="9" customFormat="1" ht="12.75" customHeight="1" thickBot="1">
      <c r="A63" s="6"/>
      <c r="B63" s="63"/>
      <c r="C63" s="63"/>
      <c r="D63" s="197" t="s">
        <v>59</v>
      </c>
      <c r="E63" s="197"/>
      <c r="F63" s="198" t="s">
        <v>21</v>
      </c>
      <c r="G63" s="199"/>
      <c r="H63" s="39">
        <f t="shared" si="0"/>
        <v>1267</v>
      </c>
      <c r="I63" s="126">
        <v>719</v>
      </c>
      <c r="J63" s="126">
        <v>270</v>
      </c>
      <c r="K63" s="126">
        <v>145</v>
      </c>
      <c r="L63" s="126">
        <v>60</v>
      </c>
      <c r="M63" s="126">
        <v>36</v>
      </c>
      <c r="N63" s="126">
        <v>35</v>
      </c>
      <c r="O63" s="147">
        <v>2</v>
      </c>
      <c r="P63" s="60"/>
      <c r="Q63" s="41">
        <f t="shared" si="1"/>
        <v>43</v>
      </c>
      <c r="R63" s="105">
        <v>9</v>
      </c>
      <c r="S63" s="105">
        <v>23</v>
      </c>
      <c r="T63" s="105">
        <v>8</v>
      </c>
      <c r="U63" s="105">
        <v>2</v>
      </c>
      <c r="V63" s="105">
        <v>1</v>
      </c>
      <c r="W63" s="105">
        <v>0</v>
      </c>
      <c r="X63" s="64"/>
      <c r="Y63" s="63"/>
      <c r="Z63" s="197" t="s">
        <v>53</v>
      </c>
      <c r="AA63" s="197"/>
      <c r="AB63" s="198" t="s">
        <v>21</v>
      </c>
      <c r="AC63" s="198"/>
    </row>
    <row r="64" spans="1:29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8:23" ht="12"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7:23" ht="12">
      <c r="G66" s="6" t="s">
        <v>97</v>
      </c>
      <c r="H66" s="6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7:23" ht="12">
      <c r="G67" s="6" t="s">
        <v>98</v>
      </c>
      <c r="H67" s="43">
        <f>SUM(H9,H22,H29,H33,H48,H56)-H8</f>
        <v>0</v>
      </c>
      <c r="I67" s="43">
        <f aca="true" t="shared" si="4" ref="I67:O67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P67" s="65"/>
      <c r="Q67" s="43">
        <f aca="true" t="shared" si="5" ref="Q67:W67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</row>
    <row r="68" spans="7:23" ht="12">
      <c r="G68" s="6" t="s">
        <v>99</v>
      </c>
      <c r="H68" s="43">
        <f>SUM(H10,H15,H20,H21)-H9</f>
        <v>0</v>
      </c>
      <c r="I68" s="43">
        <f aca="true" t="shared" si="6" ref="I68:O68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P68" s="65"/>
      <c r="Q68" s="43">
        <f aca="true" t="shared" si="7" ref="Q68:W68">SUM(Q10,Q15,Q20,Q21)-Q9</f>
        <v>0</v>
      </c>
      <c r="R68" s="43">
        <f t="shared" si="7"/>
        <v>0</v>
      </c>
      <c r="S68" s="43">
        <f t="shared" si="7"/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</row>
    <row r="69" spans="7:23" ht="12">
      <c r="G69" s="6" t="s">
        <v>3</v>
      </c>
      <c r="H69" s="43">
        <f>SUM(H11:H14)-H10</f>
        <v>0</v>
      </c>
      <c r="I69" s="43">
        <f aca="true" t="shared" si="8" ref="I69:O69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P69" s="65"/>
      <c r="Q69" s="43">
        <f aca="true" t="shared" si="9" ref="Q69:W6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</row>
    <row r="70" spans="7:23" ht="12">
      <c r="G70" s="6" t="s">
        <v>100</v>
      </c>
      <c r="H70" s="43">
        <f>SUM(H16:H19)-H15</f>
        <v>0</v>
      </c>
      <c r="I70" s="43">
        <f aca="true" t="shared" si="10" ref="I70:O7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65"/>
      <c r="Q70" s="43">
        <f aca="true" t="shared" si="11" ref="Q70:W70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</row>
    <row r="71" spans="7:23" ht="12">
      <c r="G71" s="6" t="s">
        <v>101</v>
      </c>
      <c r="H71" s="43">
        <f>SUM(H23:H25,H27:H28)-H22</f>
        <v>0</v>
      </c>
      <c r="I71" s="43">
        <f aca="true" t="shared" si="12" ref="I71:O71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65"/>
      <c r="Q71" s="43">
        <f aca="true" t="shared" si="13" ref="Q71:W71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</row>
    <row r="72" spans="7:23" ht="12">
      <c r="G72" s="6" t="s">
        <v>102</v>
      </c>
      <c r="H72" s="43">
        <f>SUM(H30:H32)-H29</f>
        <v>0</v>
      </c>
      <c r="I72" s="43">
        <f aca="true" t="shared" si="14" ref="I72:O72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65"/>
      <c r="Q72" s="43">
        <f aca="true" t="shared" si="15" ref="Q72:W72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</row>
    <row r="73" spans="7:23" ht="12">
      <c r="G73" s="6" t="s">
        <v>103</v>
      </c>
      <c r="H73" s="43">
        <f>SUM(H34:H35,H38,H44,H46:H47)-H33</f>
        <v>0</v>
      </c>
      <c r="I73" s="43">
        <f aca="true" t="shared" si="16" ref="I73:O73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Q73" s="43">
        <f aca="true" t="shared" si="17" ref="Q73:W73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</row>
    <row r="74" spans="7:23" ht="12">
      <c r="G74" s="6" t="s">
        <v>104</v>
      </c>
      <c r="H74" s="43">
        <f>SUM(H36:H37)-H35</f>
        <v>0</v>
      </c>
      <c r="I74" s="43">
        <f aca="true" t="shared" si="18" ref="I74:O74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Q74" s="43">
        <f aca="true" t="shared" si="19" ref="Q74:W74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</row>
    <row r="75" spans="7:23" ht="12">
      <c r="G75" s="6" t="s">
        <v>105</v>
      </c>
      <c r="H75" s="43">
        <f>SUM(H39:H43)-H38</f>
        <v>0</v>
      </c>
      <c r="I75" s="43">
        <f aca="true" t="shared" si="20" ref="I75:O75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Q75" s="43">
        <f aca="true" t="shared" si="21" ref="Q75:W75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</row>
    <row r="76" spans="7:23" ht="12">
      <c r="G76" s="6" t="s">
        <v>106</v>
      </c>
      <c r="H76" s="43">
        <f>SUM(H50:H52)-H49</f>
        <v>0</v>
      </c>
      <c r="I76" s="43">
        <f aca="true" t="shared" si="22" ref="I76:O76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Q76" s="43">
        <f aca="true" t="shared" si="23" ref="Q76:W76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</row>
  </sheetData>
  <sheetProtection/>
  <mergeCells count="136">
    <mergeCell ref="Y56:AC56"/>
    <mergeCell ref="AA52:AC52"/>
    <mergeCell ref="Z57:AA57"/>
    <mergeCell ref="AB57:AC57"/>
    <mergeCell ref="AA54:AB54"/>
    <mergeCell ref="Z53:AC53"/>
    <mergeCell ref="AA55:AB55"/>
    <mergeCell ref="Y48:AC48"/>
    <mergeCell ref="Z49:AC49"/>
    <mergeCell ref="AA50:AC50"/>
    <mergeCell ref="AA51:AC51"/>
    <mergeCell ref="Z44:AC44"/>
    <mergeCell ref="AA45:AB45"/>
    <mergeCell ref="Z46:AC46"/>
    <mergeCell ref="Z47:AC47"/>
    <mergeCell ref="AA40:AC40"/>
    <mergeCell ref="AA41:AC41"/>
    <mergeCell ref="AA42:AC42"/>
    <mergeCell ref="AA43:AC43"/>
    <mergeCell ref="AA36:AC36"/>
    <mergeCell ref="AA37:AC37"/>
    <mergeCell ref="Z38:AC38"/>
    <mergeCell ref="AA39:AC39"/>
    <mergeCell ref="Z32:AC32"/>
    <mergeCell ref="Y33:AC33"/>
    <mergeCell ref="Z34:AC34"/>
    <mergeCell ref="Z35:AC35"/>
    <mergeCell ref="Z28:AC28"/>
    <mergeCell ref="Y29:AC29"/>
    <mergeCell ref="Z30:AC30"/>
    <mergeCell ref="Z31:AC31"/>
    <mergeCell ref="Z24:AC24"/>
    <mergeCell ref="Z25:AC25"/>
    <mergeCell ref="AA26:AB26"/>
    <mergeCell ref="Z27:AC27"/>
    <mergeCell ref="Z20:AC20"/>
    <mergeCell ref="Z21:AC21"/>
    <mergeCell ref="Y22:AC22"/>
    <mergeCell ref="Z23:AC23"/>
    <mergeCell ref="AA16:AC16"/>
    <mergeCell ref="AA17:AC17"/>
    <mergeCell ref="AA18:AC18"/>
    <mergeCell ref="AA19:AC19"/>
    <mergeCell ref="AA12:AC12"/>
    <mergeCell ref="AA13:AC13"/>
    <mergeCell ref="AA14:AC14"/>
    <mergeCell ref="Z15:AC15"/>
    <mergeCell ref="X8:AC8"/>
    <mergeCell ref="Y9:AC9"/>
    <mergeCell ref="Z10:AC10"/>
    <mergeCell ref="AA11:AC11"/>
    <mergeCell ref="X4:AC7"/>
    <mergeCell ref="H4:O4"/>
    <mergeCell ref="Q4:W4"/>
    <mergeCell ref="R2:W2"/>
    <mergeCell ref="N5:N7"/>
    <mergeCell ref="O5:O7"/>
    <mergeCell ref="V5:V7"/>
    <mergeCell ref="W5:W7"/>
    <mergeCell ref="B8:G8"/>
    <mergeCell ref="C9:G9"/>
    <mergeCell ref="B4:G7"/>
    <mergeCell ref="H2:N2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E41:G41"/>
    <mergeCell ref="D44:G44"/>
    <mergeCell ref="E42:G42"/>
    <mergeCell ref="E43:G43"/>
    <mergeCell ref="E45:F45"/>
    <mergeCell ref="D46:G46"/>
    <mergeCell ref="D47:G47"/>
    <mergeCell ref="C48:G48"/>
    <mergeCell ref="D49:G49"/>
    <mergeCell ref="D53:G53"/>
    <mergeCell ref="E54:F54"/>
    <mergeCell ref="E50:G50"/>
    <mergeCell ref="E51:G51"/>
    <mergeCell ref="E52:G52"/>
    <mergeCell ref="D57:E57"/>
    <mergeCell ref="F57:G57"/>
    <mergeCell ref="E55:F55"/>
    <mergeCell ref="C56:G56"/>
    <mergeCell ref="D58:E58"/>
    <mergeCell ref="F58:G58"/>
    <mergeCell ref="Z58:AA58"/>
    <mergeCell ref="AB58:AC58"/>
    <mergeCell ref="D59:E59"/>
    <mergeCell ref="F59:G59"/>
    <mergeCell ref="Z59:AA59"/>
    <mergeCell ref="AB59:AC59"/>
    <mergeCell ref="D60:E60"/>
    <mergeCell ref="F60:G60"/>
    <mergeCell ref="Z60:AA60"/>
    <mergeCell ref="AB60:AC60"/>
    <mergeCell ref="D61:E61"/>
    <mergeCell ref="F61:G61"/>
    <mergeCell ref="Z61:AA61"/>
    <mergeCell ref="AB61:AC61"/>
    <mergeCell ref="D62:E62"/>
    <mergeCell ref="F62:G62"/>
    <mergeCell ref="Z62:AA62"/>
    <mergeCell ref="AB62:AC62"/>
    <mergeCell ref="D63:E63"/>
    <mergeCell ref="F63:G63"/>
    <mergeCell ref="Z63:AA63"/>
    <mergeCell ref="AB63:AC6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2022-07-28T02:46:19Z</dcterms:created>
  <dcterms:modified xsi:type="dcterms:W3CDTF">2022-07-28T02:46:19Z</dcterms:modified>
  <cp:category/>
  <cp:version/>
  <cp:contentType/>
  <cp:contentStatus/>
</cp:coreProperties>
</file>