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<sst xmlns="http://schemas.openxmlformats.org/spreadsheetml/2006/main" count="155" uniqueCount="87">
  <si>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</si>
  <si>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</si>
  <si>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</si>
  <si>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</si>
  <si>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</si>
  <si>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</si>
  <si>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</si>
  <si>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</si>
  <si>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</si>
  <si>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</si>
  <si>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</si>
  <si>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</si>
  <si>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</si>
  <si>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</si>
  <si>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</si>
  <si>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</si>
  <si>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</si>
  <si>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</si>
  <si>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</si>
  <si>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</si>
  <si>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</si>
  <si>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</si>
  <si>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</si>
  <si>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</si>
  <si>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</si>
  <si>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</si>
  <si>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</si>
  <si>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</si>
  <si>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</si>
  <si>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</si>
  <si>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</si>
  <si>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</si>
  <si>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</si>
  <si>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</si>
  <si>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</si>
  <si>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</si>
  <si>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</si>
  <si>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</si>
  <si>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</si>
  <si>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</si>
  <si>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</si>
  <si>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</si>
  <si>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</si>
  <si>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</si>
  <si>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</si>
  <si>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</si>
  <si>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</si>
  <si>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</si>
  <si>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</si>
  <si>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</si>
  <si>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</si>
  <si>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</si>
  <si>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</si>
  <si>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</si>
  <si>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</si>
  <si>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</si>
  <si>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</si>
  <si>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</si>
  <si>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</si>
  <si>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</si>
  <si>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</si>
  <si>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</si>
  <si>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</si>
  <si>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</si>
  <si>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</si>
  <si>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</si>
  <si>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</si>
  <si>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</si>
  <si>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</si>
  <si>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</si>
  <si>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</si>
  <si>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</si>
  <si>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</si>
  <si>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</si>
  <si>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</si>
  <si>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</si>
  <si>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</si>
  <si>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</si>
  <si>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</si>
  <si>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</si>
  <si>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回復件数</t>
  </si>
  <si>
    <t>検挙</t>
  </si>
  <si>
    <t>解決</t>
  </si>
  <si>
    <t>被害品回復</t>
  </si>
  <si>
    <t>142　府県別　乗り物盗　盗難車両の</t>
  </si>
  <si>
    <t>その他５４６</t>
  </si>
  <si>
    <t>その他５４７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</si>
</sst>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7" fontId="7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 locked="0"/>
    </xf>
    <xf numFmtId="177" fontId="7" fillId="0" borderId="14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7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 locked="0"/>
    </xf>
    <xf numFmtId="177" fontId="7" fillId="0" borderId="12" xfId="0" applyNumberFormat="1" applyFont="1" applyFill="1" applyBorder="1" applyAlignment="1" applyProtection="1">
      <alignment vertical="center"/>
      <protection locked="0"/>
    </xf>
    <xf numFmtId="177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177" fontId="7" fillId="0" borderId="20" xfId="0" applyNumberFormat="1" applyFont="1" applyFill="1" applyBorder="1" applyAlignment="1" applyProtection="1">
      <alignment vertical="center"/>
      <protection/>
    </xf>
    <xf numFmtId="178" fontId="7" fillId="0" borderId="20" xfId="0" applyNumberFormat="1" applyFont="1" applyFill="1" applyBorder="1" applyAlignment="1" applyProtection="1">
      <alignment vertical="center"/>
      <protection/>
    </xf>
    <xf numFmtId="177" fontId="7" fillId="0" borderId="21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14" xfId="0" applyNumberFormat="1" applyFont="1" applyFill="1" applyBorder="1" applyAlignment="1" applyProtection="1">
      <alignment vertical="center"/>
      <protection/>
    </xf>
    <xf numFmtId="177" fontId="7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distributed"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 applyProtection="1">
      <alignment vertical="center"/>
      <protection/>
    </xf>
    <xf numFmtId="178" fontId="7" fillId="0" borderId="15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2" customWidth="1"/>
    <col min="2" max="2" width="10.00390625" style="51" bestFit="1" customWidth="1"/>
    <col min="3" max="9" width="12.50390625" style="2" customWidth="1"/>
    <col min="10" max="10" width="10.625" style="2" customWidth="1"/>
    <col min="11" max="14" width="11.125" style="2" customWidth="1"/>
    <col min="15" max="16" width="11.50390625" style="2" customWidth="1"/>
    <col min="17" max="18" width="11.125" style="2" customWidth="1"/>
    <col min="19" max="19" width="10.00390625" style="2" bestFit="1" customWidth="1"/>
    <col min="20" max="16384" width="9.125" style="2" customWidth="1"/>
  </cols>
  <sheetData>
    <row r="1" spans="2:11" ht="12">
      <c r="B1" s="52" t="s">
        <v>85</v>
      </c>
      <c r="C1" s="18"/>
      <c r="K1" s="53" t="s">
        <v>86</v>
      </c>
    </row>
    <row r="2" spans="2:19" s="4" customFormat="1" ht="14.25">
      <c r="B2" s="3"/>
      <c r="C2" s="3"/>
      <c r="D2" s="60" t="s">
        <v>84</v>
      </c>
      <c r="E2" s="60"/>
      <c r="F2" s="60"/>
      <c r="G2" s="60"/>
      <c r="H2" s="60"/>
      <c r="I2" s="3"/>
      <c r="K2" s="3"/>
      <c r="L2" s="57" t="s">
        <v>70</v>
      </c>
      <c r="M2" s="57"/>
      <c r="N2" s="57"/>
      <c r="O2" s="57"/>
      <c r="P2" s="57"/>
      <c r="Q2" s="57"/>
      <c r="R2" s="57"/>
      <c r="S2" s="3"/>
    </row>
    <row r="3" s="4" customFormat="1" ht="12.75" customHeight="1" thickBot="1">
      <c r="B3" s="19"/>
    </row>
    <row r="4" spans="2:19" s="22" customFormat="1" ht="14.25" customHeight="1">
      <c r="B4" s="20"/>
      <c r="C4" s="58" t="s">
        <v>0</v>
      </c>
      <c r="D4" s="61" t="s">
        <v>1</v>
      </c>
      <c r="E4" s="62"/>
      <c r="F4" s="54" t="s">
        <v>2</v>
      </c>
      <c r="G4" s="55"/>
      <c r="H4" s="55"/>
      <c r="I4" s="55"/>
      <c r="J4" s="21"/>
      <c r="K4" s="55" t="s">
        <v>3</v>
      </c>
      <c r="L4" s="55"/>
      <c r="M4" s="55"/>
      <c r="N4" s="56"/>
      <c r="O4" s="54" t="s">
        <v>4</v>
      </c>
      <c r="P4" s="55"/>
      <c r="Q4" s="55"/>
      <c r="R4" s="56"/>
      <c r="S4" s="5"/>
    </row>
    <row r="5" spans="2:23" s="22" customFormat="1" ht="14.25" customHeight="1">
      <c r="B5" s="23"/>
      <c r="C5" s="59"/>
      <c r="D5" s="24"/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1"/>
      <c r="K5" s="26" t="s">
        <v>6</v>
      </c>
      <c r="L5" s="27" t="s">
        <v>7</v>
      </c>
      <c r="M5" s="27" t="s">
        <v>8</v>
      </c>
      <c r="N5" s="27" t="s">
        <v>9</v>
      </c>
      <c r="O5" s="27" t="s">
        <v>6</v>
      </c>
      <c r="P5" s="27" t="s">
        <v>7</v>
      </c>
      <c r="Q5" s="27" t="s">
        <v>8</v>
      </c>
      <c r="R5" s="27" t="s">
        <v>9</v>
      </c>
      <c r="S5" s="6"/>
      <c r="T5" s="22" t="s">
        <v>80</v>
      </c>
      <c r="U5" s="22" t="s">
        <v>81</v>
      </c>
      <c r="V5" s="22" t="s">
        <v>82</v>
      </c>
      <c r="W5" s="22" t="s">
        <v>83</v>
      </c>
    </row>
    <row r="6" spans="2:23" s="35" customFormat="1" ht="12" customHeight="1">
      <c r="B6" s="28" t="s">
        <v>10</v>
      </c>
      <c r="C6" s="29">
        <v>474314</v>
      </c>
      <c r="D6" s="29">
        <f>D7+D13+D20+D21+D32+D39+D46+D52+D57</f>
        <v>191830</v>
      </c>
      <c r="E6" s="30">
        <f>D6/C6*100</f>
        <v>40.443672335204106</v>
      </c>
      <c r="F6" s="29">
        <f>F7+F13+F20+F21+F32+F39+F46+F52+F57</f>
        <v>26067</v>
      </c>
      <c r="G6" s="29">
        <f>G7+G13+G20+G21+G32+G39+G46+G52+G57</f>
        <v>24900</v>
      </c>
      <c r="H6" s="29">
        <f>H7+H13+H20+H21+H32+H39+H46+H52+H57</f>
        <v>106</v>
      </c>
      <c r="I6" s="31">
        <f>I7+I13+I20+I21+I32+I39+I46+I52+I57</f>
        <v>1061</v>
      </c>
      <c r="J6" s="32"/>
      <c r="K6" s="33">
        <f aca="true" t="shared" si="0" ref="K6:R6">K7+K13+K20+K21+K32+K39+K46+K52+K57</f>
        <v>2284</v>
      </c>
      <c r="L6" s="29">
        <f t="shared" si="0"/>
        <v>2117</v>
      </c>
      <c r="M6" s="29">
        <f t="shared" si="0"/>
        <v>3</v>
      </c>
      <c r="N6" s="29">
        <f t="shared" si="0"/>
        <v>164</v>
      </c>
      <c r="O6" s="29">
        <f t="shared" si="0"/>
        <v>163479</v>
      </c>
      <c r="P6" s="29">
        <f t="shared" si="0"/>
        <v>162438</v>
      </c>
      <c r="Q6" s="29">
        <f t="shared" si="0"/>
        <v>719</v>
      </c>
      <c r="R6" s="29">
        <f t="shared" si="0"/>
        <v>322</v>
      </c>
      <c r="S6" s="7" t="s">
        <v>10</v>
      </c>
      <c r="T6" s="34">
        <f>SUM(F6,K6,O6)-D6</f>
        <v>0</v>
      </c>
      <c r="U6" s="34">
        <f>SUM(G6:I6)-F6</f>
        <v>0</v>
      </c>
      <c r="V6" s="34">
        <f>SUM(L6:N6)-K6</f>
        <v>0</v>
      </c>
      <c r="W6" s="34">
        <f>SUM(P6:R6)-O6</f>
        <v>0</v>
      </c>
    </row>
    <row r="7" spans="2:23" s="35" customFormat="1" ht="12" customHeight="1">
      <c r="B7" s="28" t="s">
        <v>11</v>
      </c>
      <c r="C7" s="10">
        <v>13585</v>
      </c>
      <c r="D7" s="10">
        <f>SUM(D8:D12)</f>
        <v>7060</v>
      </c>
      <c r="E7" s="36">
        <f aca="true" t="shared" si="1" ref="E7:E65">D7/C7*100</f>
        <v>51.969083548030916</v>
      </c>
      <c r="F7" s="10">
        <f>SUM(F8:F12)</f>
        <v>532</v>
      </c>
      <c r="G7" s="10">
        <v>513</v>
      </c>
      <c r="H7" s="10">
        <v>2</v>
      </c>
      <c r="I7" s="14">
        <v>17</v>
      </c>
      <c r="J7" s="32"/>
      <c r="K7" s="37">
        <f>SUM(K8:K12)</f>
        <v>38</v>
      </c>
      <c r="L7" s="10">
        <v>37</v>
      </c>
      <c r="M7" s="10">
        <v>0</v>
      </c>
      <c r="N7" s="10">
        <v>1</v>
      </c>
      <c r="O7" s="10">
        <f>SUM(O8:O12)</f>
        <v>6490</v>
      </c>
      <c r="P7" s="10">
        <v>6439</v>
      </c>
      <c r="Q7" s="10">
        <v>45</v>
      </c>
      <c r="R7" s="10">
        <v>6</v>
      </c>
      <c r="S7" s="7" t="s">
        <v>11</v>
      </c>
      <c r="T7" s="34">
        <f aca="true" t="shared" si="2" ref="T7:T65">SUM(F7,K7,O7)-D7</f>
        <v>0</v>
      </c>
      <c r="U7" s="34">
        <f aca="true" t="shared" si="3" ref="U7:U65">SUM(G7:I7)-F7</f>
        <v>0</v>
      </c>
      <c r="V7" s="34">
        <f aca="true" t="shared" si="4" ref="V7:V65">SUM(L7:N7)-K7</f>
        <v>0</v>
      </c>
      <c r="W7" s="34">
        <f aca="true" t="shared" si="5" ref="W7:W65">SUM(P7:R7)-O7</f>
        <v>0</v>
      </c>
    </row>
    <row r="8" spans="2:23" ht="12" customHeight="1">
      <c r="B8" s="38" t="s">
        <v>12</v>
      </c>
      <c r="C8" s="11">
        <v>10452</v>
      </c>
      <c r="D8" s="39">
        <f>F8+K8+O8</f>
        <v>5374</v>
      </c>
      <c r="E8" s="36">
        <f t="shared" si="1"/>
        <v>51.415996938385</v>
      </c>
      <c r="F8" s="10">
        <f aca="true" t="shared" si="6" ref="F8:F65">G8+H8+I8</f>
        <v>380</v>
      </c>
      <c r="G8" s="11">
        <v>365</v>
      </c>
      <c r="H8" s="11">
        <v>1</v>
      </c>
      <c r="I8" s="15">
        <v>14</v>
      </c>
      <c r="J8" s="40"/>
      <c r="K8" s="41">
        <f>SUM(L8:N8)</f>
        <v>28</v>
      </c>
      <c r="L8" s="11">
        <v>27</v>
      </c>
      <c r="M8" s="11">
        <v>0</v>
      </c>
      <c r="N8" s="15">
        <v>1</v>
      </c>
      <c r="O8" s="42">
        <f>SUM(P8:R8)</f>
        <v>4966</v>
      </c>
      <c r="P8" s="11">
        <v>4921</v>
      </c>
      <c r="Q8" s="11">
        <v>41</v>
      </c>
      <c r="R8" s="15">
        <v>4</v>
      </c>
      <c r="S8" s="8" t="s">
        <v>12</v>
      </c>
      <c r="T8" s="34">
        <f t="shared" si="2"/>
        <v>0</v>
      </c>
      <c r="U8" s="34">
        <f t="shared" si="3"/>
        <v>0</v>
      </c>
      <c r="V8" s="34">
        <f t="shared" si="4"/>
        <v>0</v>
      </c>
      <c r="W8" s="34">
        <f t="shared" si="5"/>
        <v>0</v>
      </c>
    </row>
    <row r="9" spans="2:23" ht="12" customHeight="1">
      <c r="B9" s="38" t="s">
        <v>13</v>
      </c>
      <c r="C9" s="11">
        <v>882</v>
      </c>
      <c r="D9" s="39">
        <f>F9+K9+O9</f>
        <v>435</v>
      </c>
      <c r="E9" s="36">
        <f t="shared" si="1"/>
        <v>49.31972789115646</v>
      </c>
      <c r="F9" s="10">
        <f t="shared" si="6"/>
        <v>33</v>
      </c>
      <c r="G9" s="11">
        <v>31</v>
      </c>
      <c r="H9" s="11">
        <v>0</v>
      </c>
      <c r="I9" s="15">
        <v>2</v>
      </c>
      <c r="J9" s="40"/>
      <c r="K9" s="41">
        <f>SUM(L9:N9)</f>
        <v>1</v>
      </c>
      <c r="L9" s="11">
        <v>1</v>
      </c>
      <c r="M9" s="11">
        <v>0</v>
      </c>
      <c r="N9" s="15">
        <v>0</v>
      </c>
      <c r="O9" s="42">
        <f>SUM(P9:R9)</f>
        <v>401</v>
      </c>
      <c r="P9" s="11">
        <v>399</v>
      </c>
      <c r="Q9" s="11">
        <v>1</v>
      </c>
      <c r="R9" s="15">
        <v>1</v>
      </c>
      <c r="S9" s="8" t="s">
        <v>13</v>
      </c>
      <c r="T9" s="34">
        <f t="shared" si="2"/>
        <v>0</v>
      </c>
      <c r="U9" s="34">
        <f t="shared" si="3"/>
        <v>0</v>
      </c>
      <c r="V9" s="34">
        <f t="shared" si="4"/>
        <v>0</v>
      </c>
      <c r="W9" s="34">
        <f t="shared" si="5"/>
        <v>0</v>
      </c>
    </row>
    <row r="10" spans="2:23" ht="12" customHeight="1">
      <c r="B10" s="38" t="s">
        <v>14</v>
      </c>
      <c r="C10" s="11">
        <v>1024</v>
      </c>
      <c r="D10" s="39">
        <f aca="true" t="shared" si="7" ref="D10:D65">F10+K10+O10</f>
        <v>572</v>
      </c>
      <c r="E10" s="36">
        <f t="shared" si="1"/>
        <v>55.859375</v>
      </c>
      <c r="F10" s="10">
        <f t="shared" si="6"/>
        <v>56</v>
      </c>
      <c r="G10" s="11">
        <v>54</v>
      </c>
      <c r="H10" s="11">
        <v>1</v>
      </c>
      <c r="I10" s="15">
        <v>1</v>
      </c>
      <c r="J10" s="40"/>
      <c r="K10" s="41">
        <f>SUM(L10:N10)</f>
        <v>4</v>
      </c>
      <c r="L10" s="11">
        <v>4</v>
      </c>
      <c r="M10" s="11">
        <v>0</v>
      </c>
      <c r="N10" s="15">
        <v>0</v>
      </c>
      <c r="O10" s="42">
        <f>SUM(P10:R10)</f>
        <v>512</v>
      </c>
      <c r="P10" s="11">
        <v>510</v>
      </c>
      <c r="Q10" s="11">
        <v>2</v>
      </c>
      <c r="R10" s="15">
        <v>0</v>
      </c>
      <c r="S10" s="8" t="s">
        <v>14</v>
      </c>
      <c r="T10" s="34">
        <f t="shared" si="2"/>
        <v>0</v>
      </c>
      <c r="U10" s="34">
        <f t="shared" si="3"/>
        <v>0</v>
      </c>
      <c r="V10" s="34">
        <f t="shared" si="4"/>
        <v>0</v>
      </c>
      <c r="W10" s="34">
        <f t="shared" si="5"/>
        <v>0</v>
      </c>
    </row>
    <row r="11" spans="2:23" ht="12" customHeight="1">
      <c r="B11" s="38" t="s">
        <v>15</v>
      </c>
      <c r="C11" s="11">
        <v>914</v>
      </c>
      <c r="D11" s="39">
        <f t="shared" si="7"/>
        <v>487</v>
      </c>
      <c r="E11" s="36">
        <f t="shared" si="1"/>
        <v>53.282275711159734</v>
      </c>
      <c r="F11" s="10">
        <f t="shared" si="6"/>
        <v>51</v>
      </c>
      <c r="G11" s="11">
        <v>51</v>
      </c>
      <c r="H11" s="11">
        <v>0</v>
      </c>
      <c r="I11" s="15">
        <v>0</v>
      </c>
      <c r="J11" s="40"/>
      <c r="K11" s="41">
        <f>SUM(L11:N11)</f>
        <v>2</v>
      </c>
      <c r="L11" s="11">
        <v>2</v>
      </c>
      <c r="M11" s="11">
        <v>0</v>
      </c>
      <c r="N11" s="15">
        <v>0</v>
      </c>
      <c r="O11" s="42">
        <f>SUM(P11:R11)</f>
        <v>434</v>
      </c>
      <c r="P11" s="11">
        <v>432</v>
      </c>
      <c r="Q11" s="11">
        <v>1</v>
      </c>
      <c r="R11" s="15">
        <v>1</v>
      </c>
      <c r="S11" s="8" t="s">
        <v>15</v>
      </c>
      <c r="T11" s="34">
        <f t="shared" si="2"/>
        <v>0</v>
      </c>
      <c r="U11" s="34">
        <f t="shared" si="3"/>
        <v>0</v>
      </c>
      <c r="V11" s="34">
        <f t="shared" si="4"/>
        <v>0</v>
      </c>
      <c r="W11" s="34">
        <f t="shared" si="5"/>
        <v>0</v>
      </c>
    </row>
    <row r="12" spans="2:23" ht="12" customHeight="1">
      <c r="B12" s="38" t="s">
        <v>16</v>
      </c>
      <c r="C12" s="11">
        <v>313</v>
      </c>
      <c r="D12" s="39">
        <f t="shared" si="7"/>
        <v>192</v>
      </c>
      <c r="E12" s="36">
        <f t="shared" si="1"/>
        <v>61.34185303514377</v>
      </c>
      <c r="F12" s="10">
        <f t="shared" si="6"/>
        <v>12</v>
      </c>
      <c r="G12" s="11">
        <v>12</v>
      </c>
      <c r="H12" s="11">
        <v>0</v>
      </c>
      <c r="I12" s="15">
        <v>0</v>
      </c>
      <c r="J12" s="40"/>
      <c r="K12" s="41">
        <f>SUM(L12:N12)</f>
        <v>3</v>
      </c>
      <c r="L12" s="11">
        <v>3</v>
      </c>
      <c r="M12" s="11">
        <v>0</v>
      </c>
      <c r="N12" s="15">
        <v>0</v>
      </c>
      <c r="O12" s="42">
        <f>SUM(P12:R12)</f>
        <v>177</v>
      </c>
      <c r="P12" s="11">
        <v>177</v>
      </c>
      <c r="Q12" s="11">
        <v>0</v>
      </c>
      <c r="R12" s="15">
        <v>0</v>
      </c>
      <c r="S12" s="8" t="s">
        <v>16</v>
      </c>
      <c r="T12" s="34">
        <f t="shared" si="2"/>
        <v>0</v>
      </c>
      <c r="U12" s="34">
        <f t="shared" si="3"/>
        <v>0</v>
      </c>
      <c r="V12" s="34">
        <f t="shared" si="4"/>
        <v>0</v>
      </c>
      <c r="W12" s="34">
        <f t="shared" si="5"/>
        <v>0</v>
      </c>
    </row>
    <row r="13" spans="2:23" s="35" customFormat="1" ht="12" customHeight="1">
      <c r="B13" s="28" t="s">
        <v>17</v>
      </c>
      <c r="C13" s="10">
        <v>18008</v>
      </c>
      <c r="D13" s="10">
        <f>SUM(D14:D19)</f>
        <v>10981</v>
      </c>
      <c r="E13" s="36">
        <f t="shared" si="1"/>
        <v>60.97845402043536</v>
      </c>
      <c r="F13" s="10">
        <f>SUM(F14:F19)</f>
        <v>970</v>
      </c>
      <c r="G13" s="10">
        <v>942</v>
      </c>
      <c r="H13" s="10">
        <v>4</v>
      </c>
      <c r="I13" s="14">
        <v>24</v>
      </c>
      <c r="J13" s="32"/>
      <c r="K13" s="37">
        <f>SUM(K14:K19)</f>
        <v>106</v>
      </c>
      <c r="L13" s="10">
        <v>104</v>
      </c>
      <c r="M13" s="10">
        <v>0</v>
      </c>
      <c r="N13" s="10">
        <v>2</v>
      </c>
      <c r="O13" s="10">
        <f>SUM(O14:O19)</f>
        <v>9905</v>
      </c>
      <c r="P13" s="10">
        <v>9862</v>
      </c>
      <c r="Q13" s="10">
        <v>35</v>
      </c>
      <c r="R13" s="10">
        <v>8</v>
      </c>
      <c r="S13" s="7" t="s">
        <v>17</v>
      </c>
      <c r="T13" s="34">
        <f t="shared" si="2"/>
        <v>0</v>
      </c>
      <c r="U13" s="34">
        <f t="shared" si="3"/>
        <v>0</v>
      </c>
      <c r="V13" s="34">
        <f t="shared" si="4"/>
        <v>0</v>
      </c>
      <c r="W13" s="34">
        <f t="shared" si="5"/>
        <v>0</v>
      </c>
    </row>
    <row r="14" spans="2:23" ht="12" customHeight="1">
      <c r="B14" s="38" t="s">
        <v>18</v>
      </c>
      <c r="C14" s="11">
        <v>2451</v>
      </c>
      <c r="D14" s="39">
        <f t="shared" si="7"/>
        <v>1661</v>
      </c>
      <c r="E14" s="36">
        <f t="shared" si="1"/>
        <v>67.76825785393716</v>
      </c>
      <c r="F14" s="10">
        <f t="shared" si="6"/>
        <v>126</v>
      </c>
      <c r="G14" s="11">
        <v>121</v>
      </c>
      <c r="H14" s="11">
        <v>1</v>
      </c>
      <c r="I14" s="15">
        <v>4</v>
      </c>
      <c r="J14" s="40"/>
      <c r="K14" s="41">
        <f aca="true" t="shared" si="8" ref="K14:K20">SUM(L14:N14)</f>
        <v>10</v>
      </c>
      <c r="L14" s="11">
        <v>10</v>
      </c>
      <c r="M14" s="11">
        <v>0</v>
      </c>
      <c r="N14" s="15">
        <v>0</v>
      </c>
      <c r="O14" s="42">
        <f aca="true" t="shared" si="9" ref="O14:O20">SUM(P14:R14)</f>
        <v>1525</v>
      </c>
      <c r="P14" s="11">
        <v>1521</v>
      </c>
      <c r="Q14" s="11">
        <v>2</v>
      </c>
      <c r="R14" s="15">
        <v>2</v>
      </c>
      <c r="S14" s="8" t="s">
        <v>18</v>
      </c>
      <c r="T14" s="34">
        <f t="shared" si="2"/>
        <v>0</v>
      </c>
      <c r="U14" s="34">
        <f t="shared" si="3"/>
        <v>0</v>
      </c>
      <c r="V14" s="34">
        <f t="shared" si="4"/>
        <v>0</v>
      </c>
      <c r="W14" s="34">
        <f t="shared" si="5"/>
        <v>0</v>
      </c>
    </row>
    <row r="15" spans="2:23" ht="12" customHeight="1">
      <c r="B15" s="38" t="s">
        <v>19</v>
      </c>
      <c r="C15" s="11">
        <v>1734</v>
      </c>
      <c r="D15" s="39">
        <f t="shared" si="7"/>
        <v>1274</v>
      </c>
      <c r="E15" s="36">
        <f t="shared" si="1"/>
        <v>73.4717416378316</v>
      </c>
      <c r="F15" s="10">
        <f t="shared" si="6"/>
        <v>97</v>
      </c>
      <c r="G15" s="11">
        <v>94</v>
      </c>
      <c r="H15" s="11">
        <v>1</v>
      </c>
      <c r="I15" s="15">
        <v>2</v>
      </c>
      <c r="J15" s="40"/>
      <c r="K15" s="41">
        <f t="shared" si="8"/>
        <v>15</v>
      </c>
      <c r="L15" s="11">
        <v>15</v>
      </c>
      <c r="M15" s="11">
        <v>0</v>
      </c>
      <c r="N15" s="15">
        <v>0</v>
      </c>
      <c r="O15" s="42">
        <f t="shared" si="9"/>
        <v>1162</v>
      </c>
      <c r="P15" s="11">
        <v>1156</v>
      </c>
      <c r="Q15" s="11">
        <v>4</v>
      </c>
      <c r="R15" s="15">
        <v>2</v>
      </c>
      <c r="S15" s="8" t="s">
        <v>19</v>
      </c>
      <c r="T15" s="34">
        <f t="shared" si="2"/>
        <v>0</v>
      </c>
      <c r="U15" s="34">
        <f t="shared" si="3"/>
        <v>0</v>
      </c>
      <c r="V15" s="34">
        <f t="shared" si="4"/>
        <v>0</v>
      </c>
      <c r="W15" s="34">
        <f t="shared" si="5"/>
        <v>0</v>
      </c>
    </row>
    <row r="16" spans="2:23" ht="12" customHeight="1">
      <c r="B16" s="38" t="s">
        <v>20</v>
      </c>
      <c r="C16" s="11">
        <v>6485</v>
      </c>
      <c r="D16" s="39">
        <f t="shared" si="7"/>
        <v>3320</v>
      </c>
      <c r="E16" s="36">
        <f t="shared" si="1"/>
        <v>51.19506553585197</v>
      </c>
      <c r="F16" s="10">
        <f t="shared" si="6"/>
        <v>279</v>
      </c>
      <c r="G16" s="11">
        <v>268</v>
      </c>
      <c r="H16" s="11">
        <v>0</v>
      </c>
      <c r="I16" s="15">
        <v>11</v>
      </c>
      <c r="J16" s="40"/>
      <c r="K16" s="41">
        <f t="shared" si="8"/>
        <v>52</v>
      </c>
      <c r="L16" s="11">
        <v>51</v>
      </c>
      <c r="M16" s="11">
        <v>0</v>
      </c>
      <c r="N16" s="15">
        <v>1</v>
      </c>
      <c r="O16" s="42">
        <f t="shared" si="9"/>
        <v>2989</v>
      </c>
      <c r="P16" s="11">
        <v>2976</v>
      </c>
      <c r="Q16" s="11">
        <v>12</v>
      </c>
      <c r="R16" s="15">
        <v>1</v>
      </c>
      <c r="S16" s="8" t="s">
        <v>20</v>
      </c>
      <c r="T16" s="34">
        <f t="shared" si="2"/>
        <v>0</v>
      </c>
      <c r="U16" s="34">
        <f t="shared" si="3"/>
        <v>0</v>
      </c>
      <c r="V16" s="34">
        <f t="shared" si="4"/>
        <v>0</v>
      </c>
      <c r="W16" s="34">
        <f t="shared" si="5"/>
        <v>0</v>
      </c>
    </row>
    <row r="17" spans="2:23" ht="12" customHeight="1">
      <c r="B17" s="38" t="s">
        <v>21</v>
      </c>
      <c r="C17" s="11">
        <v>1283</v>
      </c>
      <c r="D17" s="39">
        <f t="shared" si="7"/>
        <v>871</v>
      </c>
      <c r="E17" s="36">
        <f t="shared" si="1"/>
        <v>67.88776305533905</v>
      </c>
      <c r="F17" s="10">
        <f t="shared" si="6"/>
        <v>110</v>
      </c>
      <c r="G17" s="11">
        <v>107</v>
      </c>
      <c r="H17" s="11">
        <v>1</v>
      </c>
      <c r="I17" s="15">
        <v>2</v>
      </c>
      <c r="J17" s="40"/>
      <c r="K17" s="41">
        <f t="shared" si="8"/>
        <v>7</v>
      </c>
      <c r="L17" s="11">
        <v>7</v>
      </c>
      <c r="M17" s="11">
        <v>0</v>
      </c>
      <c r="N17" s="15">
        <v>0</v>
      </c>
      <c r="O17" s="42">
        <f t="shared" si="9"/>
        <v>754</v>
      </c>
      <c r="P17" s="11">
        <v>743</v>
      </c>
      <c r="Q17" s="11">
        <v>9</v>
      </c>
      <c r="R17" s="15">
        <v>2</v>
      </c>
      <c r="S17" s="8" t="s">
        <v>21</v>
      </c>
      <c r="T17" s="34">
        <f t="shared" si="2"/>
        <v>0</v>
      </c>
      <c r="U17" s="34">
        <f t="shared" si="3"/>
        <v>0</v>
      </c>
      <c r="V17" s="34">
        <f t="shared" si="4"/>
        <v>0</v>
      </c>
      <c r="W17" s="34">
        <f t="shared" si="5"/>
        <v>0</v>
      </c>
    </row>
    <row r="18" spans="2:23" ht="12" customHeight="1">
      <c r="B18" s="38" t="s">
        <v>22</v>
      </c>
      <c r="C18" s="11">
        <v>1579</v>
      </c>
      <c r="D18" s="39">
        <f t="shared" si="7"/>
        <v>1155</v>
      </c>
      <c r="E18" s="36">
        <f t="shared" si="1"/>
        <v>73.14756174794174</v>
      </c>
      <c r="F18" s="10">
        <f t="shared" si="6"/>
        <v>127</v>
      </c>
      <c r="G18" s="11">
        <v>121</v>
      </c>
      <c r="H18" s="11">
        <v>1</v>
      </c>
      <c r="I18" s="15">
        <v>5</v>
      </c>
      <c r="J18" s="40"/>
      <c r="K18" s="41">
        <f t="shared" si="8"/>
        <v>7</v>
      </c>
      <c r="L18" s="11">
        <v>6</v>
      </c>
      <c r="M18" s="11">
        <v>0</v>
      </c>
      <c r="N18" s="15">
        <v>1</v>
      </c>
      <c r="O18" s="42">
        <f t="shared" si="9"/>
        <v>1021</v>
      </c>
      <c r="P18" s="11">
        <v>1016</v>
      </c>
      <c r="Q18" s="11">
        <v>4</v>
      </c>
      <c r="R18" s="15">
        <v>1</v>
      </c>
      <c r="S18" s="8" t="s">
        <v>22</v>
      </c>
      <c r="T18" s="34">
        <f t="shared" si="2"/>
        <v>0</v>
      </c>
      <c r="U18" s="34">
        <f t="shared" si="3"/>
        <v>0</v>
      </c>
      <c r="V18" s="34">
        <f t="shared" si="4"/>
        <v>0</v>
      </c>
      <c r="W18" s="34">
        <f t="shared" si="5"/>
        <v>0</v>
      </c>
    </row>
    <row r="19" spans="2:23" ht="12" customHeight="1">
      <c r="B19" s="38" t="s">
        <v>23</v>
      </c>
      <c r="C19" s="11">
        <v>4476</v>
      </c>
      <c r="D19" s="39">
        <f t="shared" si="7"/>
        <v>2700</v>
      </c>
      <c r="E19" s="36">
        <f t="shared" si="1"/>
        <v>60.32171581769437</v>
      </c>
      <c r="F19" s="10">
        <f t="shared" si="6"/>
        <v>231</v>
      </c>
      <c r="G19" s="11">
        <v>231</v>
      </c>
      <c r="H19" s="11">
        <v>0</v>
      </c>
      <c r="I19" s="15">
        <v>0</v>
      </c>
      <c r="J19" s="40"/>
      <c r="K19" s="41">
        <f t="shared" si="8"/>
        <v>15</v>
      </c>
      <c r="L19" s="11">
        <v>15</v>
      </c>
      <c r="M19" s="11">
        <v>0</v>
      </c>
      <c r="N19" s="15">
        <v>0</v>
      </c>
      <c r="O19" s="42">
        <f t="shared" si="9"/>
        <v>2454</v>
      </c>
      <c r="P19" s="11">
        <v>2450</v>
      </c>
      <c r="Q19" s="11">
        <v>4</v>
      </c>
      <c r="R19" s="15">
        <v>0</v>
      </c>
      <c r="S19" s="8" t="s">
        <v>23</v>
      </c>
      <c r="T19" s="34">
        <f t="shared" si="2"/>
        <v>0</v>
      </c>
      <c r="U19" s="34">
        <f t="shared" si="3"/>
        <v>0</v>
      </c>
      <c r="V19" s="34">
        <f t="shared" si="4"/>
        <v>0</v>
      </c>
      <c r="W19" s="34">
        <f t="shared" si="5"/>
        <v>0</v>
      </c>
    </row>
    <row r="20" spans="2:23" s="35" customFormat="1" ht="12" customHeight="1">
      <c r="B20" s="28" t="s">
        <v>24</v>
      </c>
      <c r="C20" s="12">
        <v>66382</v>
      </c>
      <c r="D20" s="10">
        <f t="shared" si="7"/>
        <v>17126</v>
      </c>
      <c r="E20" s="36">
        <f t="shared" si="1"/>
        <v>25.799162423548555</v>
      </c>
      <c r="F20" s="10">
        <f t="shared" si="6"/>
        <v>3792</v>
      </c>
      <c r="G20" s="12">
        <v>3635</v>
      </c>
      <c r="H20" s="12">
        <v>19</v>
      </c>
      <c r="I20" s="16">
        <v>138</v>
      </c>
      <c r="J20" s="32"/>
      <c r="K20" s="41">
        <f t="shared" si="8"/>
        <v>289</v>
      </c>
      <c r="L20" s="12">
        <v>276</v>
      </c>
      <c r="M20" s="12">
        <v>0</v>
      </c>
      <c r="N20" s="16">
        <v>13</v>
      </c>
      <c r="O20" s="42">
        <f t="shared" si="9"/>
        <v>13045</v>
      </c>
      <c r="P20" s="12">
        <v>12833</v>
      </c>
      <c r="Q20" s="12">
        <v>122</v>
      </c>
      <c r="R20" s="16">
        <v>90</v>
      </c>
      <c r="S20" s="7" t="s">
        <v>24</v>
      </c>
      <c r="T20" s="34">
        <f t="shared" si="2"/>
        <v>0</v>
      </c>
      <c r="U20" s="34">
        <f t="shared" si="3"/>
        <v>0</v>
      </c>
      <c r="V20" s="34">
        <f t="shared" si="4"/>
        <v>0</v>
      </c>
      <c r="W20" s="34">
        <f t="shared" si="5"/>
        <v>0</v>
      </c>
    </row>
    <row r="21" spans="2:23" s="35" customFormat="1" ht="12" customHeight="1">
      <c r="B21" s="28" t="s">
        <v>25</v>
      </c>
      <c r="C21" s="10">
        <v>142349</v>
      </c>
      <c r="D21" s="10">
        <f>SUM(D22:D31)</f>
        <v>53803</v>
      </c>
      <c r="E21" s="36">
        <f t="shared" si="1"/>
        <v>37.79654230096453</v>
      </c>
      <c r="F21" s="10">
        <f>SUM(F22:F31)</f>
        <v>7028</v>
      </c>
      <c r="G21" s="10">
        <v>6770</v>
      </c>
      <c r="H21" s="10">
        <v>27</v>
      </c>
      <c r="I21" s="14">
        <v>231</v>
      </c>
      <c r="J21" s="32"/>
      <c r="K21" s="37">
        <f>SUM(K22:K31)</f>
        <v>997</v>
      </c>
      <c r="L21" s="10">
        <v>873</v>
      </c>
      <c r="M21" s="10">
        <v>2</v>
      </c>
      <c r="N21" s="10">
        <v>122</v>
      </c>
      <c r="O21" s="10">
        <f>SUM(O22:O31)</f>
        <v>45778</v>
      </c>
      <c r="P21" s="10">
        <v>45446</v>
      </c>
      <c r="Q21" s="10">
        <v>212</v>
      </c>
      <c r="R21" s="10">
        <v>120</v>
      </c>
      <c r="S21" s="7" t="s">
        <v>25</v>
      </c>
      <c r="T21" s="34">
        <f t="shared" si="2"/>
        <v>0</v>
      </c>
      <c r="U21" s="34">
        <f t="shared" si="3"/>
        <v>0</v>
      </c>
      <c r="V21" s="34">
        <f t="shared" si="4"/>
        <v>0</v>
      </c>
      <c r="W21" s="34">
        <f t="shared" si="5"/>
        <v>0</v>
      </c>
    </row>
    <row r="22" spans="2:23" ht="12" customHeight="1">
      <c r="B22" s="38" t="s">
        <v>26</v>
      </c>
      <c r="C22" s="11">
        <v>9935</v>
      </c>
      <c r="D22" s="39">
        <f t="shared" si="7"/>
        <v>1558</v>
      </c>
      <c r="E22" s="36">
        <f t="shared" si="1"/>
        <v>15.68193256165073</v>
      </c>
      <c r="F22" s="10">
        <f t="shared" si="6"/>
        <v>407</v>
      </c>
      <c r="G22" s="11">
        <v>381</v>
      </c>
      <c r="H22" s="11">
        <v>0</v>
      </c>
      <c r="I22" s="15">
        <v>26</v>
      </c>
      <c r="J22" s="40"/>
      <c r="K22" s="41">
        <f aca="true" t="shared" si="10" ref="K22:K31">SUM(L22:N22)</f>
        <v>16</v>
      </c>
      <c r="L22" s="11">
        <v>16</v>
      </c>
      <c r="M22" s="11">
        <v>0</v>
      </c>
      <c r="N22" s="15">
        <v>0</v>
      </c>
      <c r="O22" s="42">
        <f aca="true" t="shared" si="11" ref="O22:O31">SUM(P22:R22)</f>
        <v>1135</v>
      </c>
      <c r="P22" s="11">
        <v>1133</v>
      </c>
      <c r="Q22" s="11">
        <v>1</v>
      </c>
      <c r="R22" s="15">
        <v>1</v>
      </c>
      <c r="S22" s="8" t="s">
        <v>26</v>
      </c>
      <c r="T22" s="34">
        <f t="shared" si="2"/>
        <v>0</v>
      </c>
      <c r="U22" s="34">
        <f t="shared" si="3"/>
        <v>0</v>
      </c>
      <c r="V22" s="34">
        <f t="shared" si="4"/>
        <v>0</v>
      </c>
      <c r="W22" s="34">
        <f t="shared" si="5"/>
        <v>0</v>
      </c>
    </row>
    <row r="23" spans="2:23" ht="12" customHeight="1">
      <c r="B23" s="38" t="s">
        <v>27</v>
      </c>
      <c r="C23" s="11">
        <v>4864</v>
      </c>
      <c r="D23" s="39">
        <f t="shared" si="7"/>
        <v>1066</v>
      </c>
      <c r="E23" s="36">
        <f t="shared" si="1"/>
        <v>21.916118421052634</v>
      </c>
      <c r="F23" s="10">
        <f t="shared" si="6"/>
        <v>233</v>
      </c>
      <c r="G23" s="11">
        <v>220</v>
      </c>
      <c r="H23" s="11">
        <v>0</v>
      </c>
      <c r="I23" s="15">
        <v>13</v>
      </c>
      <c r="J23" s="40"/>
      <c r="K23" s="41">
        <f t="shared" si="10"/>
        <v>11</v>
      </c>
      <c r="L23" s="11">
        <v>11</v>
      </c>
      <c r="M23" s="11">
        <v>0</v>
      </c>
      <c r="N23" s="15">
        <v>0</v>
      </c>
      <c r="O23" s="42">
        <f t="shared" si="11"/>
        <v>822</v>
      </c>
      <c r="P23" s="11">
        <v>817</v>
      </c>
      <c r="Q23" s="11">
        <v>5</v>
      </c>
      <c r="R23" s="15">
        <v>0</v>
      </c>
      <c r="S23" s="8" t="s">
        <v>27</v>
      </c>
      <c r="T23" s="34">
        <f t="shared" si="2"/>
        <v>0</v>
      </c>
      <c r="U23" s="34">
        <f t="shared" si="3"/>
        <v>0</v>
      </c>
      <c r="V23" s="34">
        <f t="shared" si="4"/>
        <v>0</v>
      </c>
      <c r="W23" s="34">
        <f t="shared" si="5"/>
        <v>0</v>
      </c>
    </row>
    <row r="24" spans="2:23" ht="12" customHeight="1">
      <c r="B24" s="38" t="s">
        <v>28</v>
      </c>
      <c r="C24" s="11">
        <v>4506</v>
      </c>
      <c r="D24" s="39">
        <f t="shared" si="7"/>
        <v>1844</v>
      </c>
      <c r="E24" s="36">
        <f t="shared" si="1"/>
        <v>40.923213493120286</v>
      </c>
      <c r="F24" s="10">
        <f t="shared" si="6"/>
        <v>499</v>
      </c>
      <c r="G24" s="11">
        <v>450</v>
      </c>
      <c r="H24" s="11">
        <v>1</v>
      </c>
      <c r="I24" s="15">
        <v>48</v>
      </c>
      <c r="J24" s="40"/>
      <c r="K24" s="41">
        <f t="shared" si="10"/>
        <v>16</v>
      </c>
      <c r="L24" s="11">
        <v>16</v>
      </c>
      <c r="M24" s="11">
        <v>0</v>
      </c>
      <c r="N24" s="15">
        <v>0</v>
      </c>
      <c r="O24" s="42">
        <f t="shared" si="11"/>
        <v>1329</v>
      </c>
      <c r="P24" s="11">
        <v>1324</v>
      </c>
      <c r="Q24" s="11">
        <v>3</v>
      </c>
      <c r="R24" s="15">
        <v>2</v>
      </c>
      <c r="S24" s="8" t="s">
        <v>28</v>
      </c>
      <c r="T24" s="34">
        <f t="shared" si="2"/>
        <v>0</v>
      </c>
      <c r="U24" s="34">
        <f t="shared" si="3"/>
        <v>0</v>
      </c>
      <c r="V24" s="34">
        <f t="shared" si="4"/>
        <v>0</v>
      </c>
      <c r="W24" s="34">
        <f t="shared" si="5"/>
        <v>0</v>
      </c>
    </row>
    <row r="25" spans="2:23" ht="12" customHeight="1">
      <c r="B25" s="38" t="s">
        <v>29</v>
      </c>
      <c r="C25" s="11">
        <v>37063</v>
      </c>
      <c r="D25" s="39">
        <f t="shared" si="7"/>
        <v>8650</v>
      </c>
      <c r="E25" s="36">
        <f t="shared" si="1"/>
        <v>23.338639613630846</v>
      </c>
      <c r="F25" s="10">
        <f t="shared" si="6"/>
        <v>1655</v>
      </c>
      <c r="G25" s="11">
        <v>1596</v>
      </c>
      <c r="H25" s="11">
        <v>2</v>
      </c>
      <c r="I25" s="15">
        <v>57</v>
      </c>
      <c r="J25" s="40"/>
      <c r="K25" s="41">
        <f t="shared" si="10"/>
        <v>170</v>
      </c>
      <c r="L25" s="11">
        <v>169</v>
      </c>
      <c r="M25" s="11">
        <v>0</v>
      </c>
      <c r="N25" s="15">
        <v>1</v>
      </c>
      <c r="O25" s="42">
        <f t="shared" si="11"/>
        <v>6825</v>
      </c>
      <c r="P25" s="11">
        <v>6791</v>
      </c>
      <c r="Q25" s="11">
        <v>17</v>
      </c>
      <c r="R25" s="15">
        <v>17</v>
      </c>
      <c r="S25" s="8" t="s">
        <v>29</v>
      </c>
      <c r="T25" s="34">
        <f t="shared" si="2"/>
        <v>0</v>
      </c>
      <c r="U25" s="34">
        <f t="shared" si="3"/>
        <v>0</v>
      </c>
      <c r="V25" s="34">
        <f t="shared" si="4"/>
        <v>0</v>
      </c>
      <c r="W25" s="34">
        <f t="shared" si="5"/>
        <v>0</v>
      </c>
    </row>
    <row r="26" spans="2:23" ht="12" customHeight="1">
      <c r="B26" s="38" t="s">
        <v>30</v>
      </c>
      <c r="C26" s="11">
        <v>29987</v>
      </c>
      <c r="D26" s="39">
        <f t="shared" si="7"/>
        <v>10940</v>
      </c>
      <c r="E26" s="36">
        <f t="shared" si="1"/>
        <v>36.482475739487114</v>
      </c>
      <c r="F26" s="10">
        <f t="shared" si="6"/>
        <v>1021</v>
      </c>
      <c r="G26" s="11">
        <v>993</v>
      </c>
      <c r="H26" s="11">
        <v>1</v>
      </c>
      <c r="I26" s="15">
        <v>27</v>
      </c>
      <c r="J26" s="40"/>
      <c r="K26" s="41">
        <f t="shared" si="10"/>
        <v>50</v>
      </c>
      <c r="L26" s="11">
        <v>50</v>
      </c>
      <c r="M26" s="11">
        <v>0</v>
      </c>
      <c r="N26" s="15">
        <v>0</v>
      </c>
      <c r="O26" s="42">
        <f t="shared" si="11"/>
        <v>9869</v>
      </c>
      <c r="P26" s="11">
        <v>9805</v>
      </c>
      <c r="Q26" s="11">
        <v>59</v>
      </c>
      <c r="R26" s="15">
        <v>5</v>
      </c>
      <c r="S26" s="8" t="s">
        <v>30</v>
      </c>
      <c r="T26" s="34">
        <f t="shared" si="2"/>
        <v>0</v>
      </c>
      <c r="U26" s="34">
        <f t="shared" si="3"/>
        <v>0</v>
      </c>
      <c r="V26" s="34">
        <f t="shared" si="4"/>
        <v>0</v>
      </c>
      <c r="W26" s="34">
        <f t="shared" si="5"/>
        <v>0</v>
      </c>
    </row>
    <row r="27" spans="2:23" ht="12" customHeight="1">
      <c r="B27" s="38" t="s">
        <v>31</v>
      </c>
      <c r="C27" s="11">
        <v>34980</v>
      </c>
      <c r="D27" s="39">
        <f t="shared" si="7"/>
        <v>17991</v>
      </c>
      <c r="E27" s="36">
        <f t="shared" si="1"/>
        <v>51.43224699828474</v>
      </c>
      <c r="F27" s="10">
        <f t="shared" si="6"/>
        <v>1955</v>
      </c>
      <c r="G27" s="11">
        <v>1923</v>
      </c>
      <c r="H27" s="11">
        <v>19</v>
      </c>
      <c r="I27" s="15">
        <v>13</v>
      </c>
      <c r="J27" s="40"/>
      <c r="K27" s="41">
        <f t="shared" si="10"/>
        <v>636</v>
      </c>
      <c r="L27" s="11">
        <v>518</v>
      </c>
      <c r="M27" s="11">
        <v>2</v>
      </c>
      <c r="N27" s="15">
        <v>116</v>
      </c>
      <c r="O27" s="42">
        <f t="shared" si="11"/>
        <v>15400</v>
      </c>
      <c r="P27" s="11">
        <v>15244</v>
      </c>
      <c r="Q27" s="11">
        <v>82</v>
      </c>
      <c r="R27" s="15">
        <v>74</v>
      </c>
      <c r="S27" s="8" t="s">
        <v>31</v>
      </c>
      <c r="T27" s="34">
        <f t="shared" si="2"/>
        <v>0</v>
      </c>
      <c r="U27" s="34">
        <f t="shared" si="3"/>
        <v>0</v>
      </c>
      <c r="V27" s="34">
        <f t="shared" si="4"/>
        <v>0</v>
      </c>
      <c r="W27" s="34">
        <f t="shared" si="5"/>
        <v>0</v>
      </c>
    </row>
    <row r="28" spans="2:23" ht="12" customHeight="1">
      <c r="B28" s="38" t="s">
        <v>32</v>
      </c>
      <c r="C28" s="11">
        <v>4195</v>
      </c>
      <c r="D28" s="39">
        <f t="shared" si="7"/>
        <v>1958</v>
      </c>
      <c r="E28" s="36">
        <f t="shared" si="1"/>
        <v>46.674612634088206</v>
      </c>
      <c r="F28" s="10">
        <f t="shared" si="6"/>
        <v>308</v>
      </c>
      <c r="G28" s="11">
        <v>266</v>
      </c>
      <c r="H28" s="11">
        <v>1</v>
      </c>
      <c r="I28" s="15">
        <v>41</v>
      </c>
      <c r="J28" s="40"/>
      <c r="K28" s="41">
        <f t="shared" si="10"/>
        <v>19</v>
      </c>
      <c r="L28" s="11">
        <v>18</v>
      </c>
      <c r="M28" s="11">
        <v>0</v>
      </c>
      <c r="N28" s="15">
        <v>1</v>
      </c>
      <c r="O28" s="42">
        <f t="shared" si="11"/>
        <v>1631</v>
      </c>
      <c r="P28" s="11">
        <v>1617</v>
      </c>
      <c r="Q28" s="11">
        <v>12</v>
      </c>
      <c r="R28" s="15">
        <v>2</v>
      </c>
      <c r="S28" s="8" t="s">
        <v>32</v>
      </c>
      <c r="T28" s="34">
        <f t="shared" si="2"/>
        <v>0</v>
      </c>
      <c r="U28" s="34">
        <f t="shared" si="3"/>
        <v>0</v>
      </c>
      <c r="V28" s="34">
        <f t="shared" si="4"/>
        <v>0</v>
      </c>
      <c r="W28" s="34">
        <f t="shared" si="5"/>
        <v>0</v>
      </c>
    </row>
    <row r="29" spans="2:23" ht="12" customHeight="1">
      <c r="B29" s="38" t="s">
        <v>33</v>
      </c>
      <c r="C29" s="11">
        <v>2156</v>
      </c>
      <c r="D29" s="39">
        <f t="shared" si="7"/>
        <v>1052</v>
      </c>
      <c r="E29" s="36">
        <f t="shared" si="1"/>
        <v>48.79406307977737</v>
      </c>
      <c r="F29" s="10">
        <f t="shared" si="6"/>
        <v>117</v>
      </c>
      <c r="G29" s="11">
        <v>116</v>
      </c>
      <c r="H29" s="11">
        <v>0</v>
      </c>
      <c r="I29" s="15">
        <v>1</v>
      </c>
      <c r="J29" s="40"/>
      <c r="K29" s="41">
        <f t="shared" si="10"/>
        <v>19</v>
      </c>
      <c r="L29" s="11">
        <v>18</v>
      </c>
      <c r="M29" s="11">
        <v>0</v>
      </c>
      <c r="N29" s="15">
        <v>1</v>
      </c>
      <c r="O29" s="42">
        <f t="shared" si="11"/>
        <v>916</v>
      </c>
      <c r="P29" s="11">
        <v>903</v>
      </c>
      <c r="Q29" s="11">
        <v>10</v>
      </c>
      <c r="R29" s="15">
        <v>3</v>
      </c>
      <c r="S29" s="8" t="s">
        <v>33</v>
      </c>
      <c r="T29" s="34">
        <f t="shared" si="2"/>
        <v>0</v>
      </c>
      <c r="U29" s="34">
        <f t="shared" si="3"/>
        <v>0</v>
      </c>
      <c r="V29" s="34">
        <f t="shared" si="4"/>
        <v>0</v>
      </c>
      <c r="W29" s="34">
        <f t="shared" si="5"/>
        <v>0</v>
      </c>
    </row>
    <row r="30" spans="2:23" ht="12" customHeight="1">
      <c r="B30" s="38" t="s">
        <v>34</v>
      </c>
      <c r="C30" s="11">
        <v>4390</v>
      </c>
      <c r="D30" s="39">
        <f t="shared" si="7"/>
        <v>2402</v>
      </c>
      <c r="E30" s="36">
        <f t="shared" si="1"/>
        <v>54.715261958997715</v>
      </c>
      <c r="F30" s="10">
        <f t="shared" si="6"/>
        <v>250</v>
      </c>
      <c r="G30" s="11">
        <v>246</v>
      </c>
      <c r="H30" s="11">
        <v>1</v>
      </c>
      <c r="I30" s="15">
        <v>3</v>
      </c>
      <c r="J30" s="40"/>
      <c r="K30" s="41">
        <f t="shared" si="10"/>
        <v>28</v>
      </c>
      <c r="L30" s="11">
        <v>26</v>
      </c>
      <c r="M30" s="11">
        <v>0</v>
      </c>
      <c r="N30" s="15">
        <v>2</v>
      </c>
      <c r="O30" s="42">
        <f t="shared" si="11"/>
        <v>2124</v>
      </c>
      <c r="P30" s="11">
        <v>2104</v>
      </c>
      <c r="Q30" s="11">
        <v>7</v>
      </c>
      <c r="R30" s="15">
        <v>13</v>
      </c>
      <c r="S30" s="8" t="s">
        <v>34</v>
      </c>
      <c r="T30" s="34">
        <f t="shared" si="2"/>
        <v>0</v>
      </c>
      <c r="U30" s="34">
        <f t="shared" si="3"/>
        <v>0</v>
      </c>
      <c r="V30" s="34">
        <f t="shared" si="4"/>
        <v>0</v>
      </c>
      <c r="W30" s="34">
        <f t="shared" si="5"/>
        <v>0</v>
      </c>
    </row>
    <row r="31" spans="2:23" ht="12" customHeight="1">
      <c r="B31" s="38" t="s">
        <v>35</v>
      </c>
      <c r="C31" s="11">
        <v>10273</v>
      </c>
      <c r="D31" s="39">
        <f t="shared" si="7"/>
        <v>6342</v>
      </c>
      <c r="E31" s="36">
        <f t="shared" si="1"/>
        <v>61.7346442129855</v>
      </c>
      <c r="F31" s="10">
        <f t="shared" si="6"/>
        <v>583</v>
      </c>
      <c r="G31" s="11">
        <v>579</v>
      </c>
      <c r="H31" s="11">
        <v>2</v>
      </c>
      <c r="I31" s="15">
        <v>2</v>
      </c>
      <c r="J31" s="40"/>
      <c r="K31" s="41">
        <f t="shared" si="10"/>
        <v>32</v>
      </c>
      <c r="L31" s="11">
        <v>31</v>
      </c>
      <c r="M31" s="11">
        <v>0</v>
      </c>
      <c r="N31" s="15">
        <v>1</v>
      </c>
      <c r="O31" s="42">
        <f t="shared" si="11"/>
        <v>5727</v>
      </c>
      <c r="P31" s="11">
        <v>5708</v>
      </c>
      <c r="Q31" s="11">
        <v>16</v>
      </c>
      <c r="R31" s="15">
        <v>3</v>
      </c>
      <c r="S31" s="8" t="s">
        <v>35</v>
      </c>
      <c r="T31" s="34">
        <f t="shared" si="2"/>
        <v>0</v>
      </c>
      <c r="U31" s="34">
        <f t="shared" si="3"/>
        <v>0</v>
      </c>
      <c r="V31" s="34">
        <f t="shared" si="4"/>
        <v>0</v>
      </c>
      <c r="W31" s="34">
        <f t="shared" si="5"/>
        <v>0</v>
      </c>
    </row>
    <row r="32" spans="2:23" s="35" customFormat="1" ht="12" customHeight="1">
      <c r="B32" s="28" t="s">
        <v>36</v>
      </c>
      <c r="C32" s="10">
        <v>48088</v>
      </c>
      <c r="D32" s="10">
        <f>SUM(D33:D38)</f>
        <v>17052</v>
      </c>
      <c r="E32" s="36">
        <f t="shared" si="1"/>
        <v>35.459990018299784</v>
      </c>
      <c r="F32" s="10">
        <f>SUM(F33:F38)</f>
        <v>3578</v>
      </c>
      <c r="G32" s="10">
        <v>3272</v>
      </c>
      <c r="H32" s="10">
        <v>13</v>
      </c>
      <c r="I32" s="14">
        <v>293</v>
      </c>
      <c r="J32" s="32"/>
      <c r="K32" s="37">
        <f>SUM(K33:K38)</f>
        <v>141</v>
      </c>
      <c r="L32" s="10">
        <v>136</v>
      </c>
      <c r="M32" s="10">
        <v>0</v>
      </c>
      <c r="N32" s="10">
        <v>5</v>
      </c>
      <c r="O32" s="10">
        <f>SUM(O33:O38)</f>
        <v>13333</v>
      </c>
      <c r="P32" s="10">
        <v>13245</v>
      </c>
      <c r="Q32" s="10">
        <v>72</v>
      </c>
      <c r="R32" s="10">
        <v>16</v>
      </c>
      <c r="S32" s="7" t="s">
        <v>36</v>
      </c>
      <c r="T32" s="34">
        <f t="shared" si="2"/>
        <v>0</v>
      </c>
      <c r="U32" s="34">
        <f t="shared" si="3"/>
        <v>0</v>
      </c>
      <c r="V32" s="34">
        <f t="shared" si="4"/>
        <v>0</v>
      </c>
      <c r="W32" s="34">
        <f t="shared" si="5"/>
        <v>0</v>
      </c>
    </row>
    <row r="33" spans="2:23" ht="12" customHeight="1">
      <c r="B33" s="38" t="s">
        <v>37</v>
      </c>
      <c r="C33" s="11">
        <v>1879</v>
      </c>
      <c r="D33" s="39">
        <f t="shared" si="7"/>
        <v>1259</v>
      </c>
      <c r="E33" s="36">
        <f t="shared" si="1"/>
        <v>67.00372538584354</v>
      </c>
      <c r="F33" s="10">
        <f t="shared" si="6"/>
        <v>132</v>
      </c>
      <c r="G33" s="11">
        <v>131</v>
      </c>
      <c r="H33" s="11">
        <v>0</v>
      </c>
      <c r="I33" s="15">
        <v>1</v>
      </c>
      <c r="J33" s="40"/>
      <c r="K33" s="41">
        <f aca="true" t="shared" si="12" ref="K33:K38">SUM(L33:N33)</f>
        <v>5</v>
      </c>
      <c r="L33" s="11">
        <v>5</v>
      </c>
      <c r="M33" s="11">
        <v>0</v>
      </c>
      <c r="N33" s="15">
        <v>0</v>
      </c>
      <c r="O33" s="42">
        <f aca="true" t="shared" si="13" ref="O33:O38">SUM(P33:R33)</f>
        <v>1122</v>
      </c>
      <c r="P33" s="11">
        <v>1117</v>
      </c>
      <c r="Q33" s="11">
        <v>5</v>
      </c>
      <c r="R33" s="15">
        <v>0</v>
      </c>
      <c r="S33" s="8" t="s">
        <v>37</v>
      </c>
      <c r="T33" s="34">
        <f t="shared" si="2"/>
        <v>0</v>
      </c>
      <c r="U33" s="34">
        <f t="shared" si="3"/>
        <v>0</v>
      </c>
      <c r="V33" s="34">
        <f t="shared" si="4"/>
        <v>0</v>
      </c>
      <c r="W33" s="34">
        <f t="shared" si="5"/>
        <v>0</v>
      </c>
    </row>
    <row r="34" spans="2:23" ht="12" customHeight="1">
      <c r="B34" s="38" t="s">
        <v>38</v>
      </c>
      <c r="C34" s="11">
        <v>2315</v>
      </c>
      <c r="D34" s="39">
        <f t="shared" si="7"/>
        <v>1291</v>
      </c>
      <c r="E34" s="36">
        <f t="shared" si="1"/>
        <v>55.76673866090712</v>
      </c>
      <c r="F34" s="10">
        <f t="shared" si="6"/>
        <v>135</v>
      </c>
      <c r="G34" s="11">
        <v>134</v>
      </c>
      <c r="H34" s="11">
        <v>0</v>
      </c>
      <c r="I34" s="15">
        <v>1</v>
      </c>
      <c r="J34" s="40"/>
      <c r="K34" s="41">
        <f t="shared" si="12"/>
        <v>6</v>
      </c>
      <c r="L34" s="11">
        <v>6</v>
      </c>
      <c r="M34" s="11">
        <v>0</v>
      </c>
      <c r="N34" s="15">
        <v>0</v>
      </c>
      <c r="O34" s="42">
        <f t="shared" si="13"/>
        <v>1150</v>
      </c>
      <c r="P34" s="11">
        <v>1144</v>
      </c>
      <c r="Q34" s="11">
        <v>6</v>
      </c>
      <c r="R34" s="15">
        <v>0</v>
      </c>
      <c r="S34" s="8" t="s">
        <v>38</v>
      </c>
      <c r="T34" s="34">
        <f t="shared" si="2"/>
        <v>0</v>
      </c>
      <c r="U34" s="34">
        <f t="shared" si="3"/>
        <v>0</v>
      </c>
      <c r="V34" s="34">
        <f t="shared" si="4"/>
        <v>0</v>
      </c>
      <c r="W34" s="34">
        <f t="shared" si="5"/>
        <v>0</v>
      </c>
    </row>
    <row r="35" spans="2:23" ht="12" customHeight="1">
      <c r="B35" s="38" t="s">
        <v>39</v>
      </c>
      <c r="C35" s="11">
        <v>1266</v>
      </c>
      <c r="D35" s="39">
        <f t="shared" si="7"/>
        <v>691</v>
      </c>
      <c r="E35" s="36">
        <f t="shared" si="1"/>
        <v>54.58135860979463</v>
      </c>
      <c r="F35" s="10">
        <f t="shared" si="6"/>
        <v>94</v>
      </c>
      <c r="G35" s="11">
        <v>93</v>
      </c>
      <c r="H35" s="11">
        <v>0</v>
      </c>
      <c r="I35" s="15">
        <v>1</v>
      </c>
      <c r="J35" s="40"/>
      <c r="K35" s="41">
        <f t="shared" si="12"/>
        <v>8</v>
      </c>
      <c r="L35" s="11">
        <v>7</v>
      </c>
      <c r="M35" s="11">
        <v>0</v>
      </c>
      <c r="N35" s="15">
        <v>1</v>
      </c>
      <c r="O35" s="42">
        <f t="shared" si="13"/>
        <v>589</v>
      </c>
      <c r="P35" s="11">
        <v>587</v>
      </c>
      <c r="Q35" s="11">
        <v>1</v>
      </c>
      <c r="R35" s="15">
        <v>1</v>
      </c>
      <c r="S35" s="8" t="s">
        <v>39</v>
      </c>
      <c r="T35" s="34">
        <f t="shared" si="2"/>
        <v>0</v>
      </c>
      <c r="U35" s="34">
        <f t="shared" si="3"/>
        <v>0</v>
      </c>
      <c r="V35" s="34">
        <f t="shared" si="4"/>
        <v>0</v>
      </c>
      <c r="W35" s="34">
        <f t="shared" si="5"/>
        <v>0</v>
      </c>
    </row>
    <row r="36" spans="2:23" ht="12" customHeight="1">
      <c r="B36" s="38" t="s">
        <v>40</v>
      </c>
      <c r="C36" s="11">
        <v>5079</v>
      </c>
      <c r="D36" s="39">
        <f t="shared" si="7"/>
        <v>3109</v>
      </c>
      <c r="E36" s="36">
        <f t="shared" si="1"/>
        <v>61.21283717267178</v>
      </c>
      <c r="F36" s="10">
        <f t="shared" si="6"/>
        <v>238</v>
      </c>
      <c r="G36" s="11">
        <v>195</v>
      </c>
      <c r="H36" s="11">
        <v>2</v>
      </c>
      <c r="I36" s="15">
        <v>41</v>
      </c>
      <c r="J36" s="40"/>
      <c r="K36" s="41">
        <f t="shared" si="12"/>
        <v>16</v>
      </c>
      <c r="L36" s="11">
        <v>12</v>
      </c>
      <c r="M36" s="11">
        <v>0</v>
      </c>
      <c r="N36" s="15">
        <v>4</v>
      </c>
      <c r="O36" s="42">
        <f t="shared" si="13"/>
        <v>2855</v>
      </c>
      <c r="P36" s="11">
        <v>2815</v>
      </c>
      <c r="Q36" s="11">
        <v>36</v>
      </c>
      <c r="R36" s="15">
        <v>4</v>
      </c>
      <c r="S36" s="8" t="s">
        <v>40</v>
      </c>
      <c r="T36" s="34">
        <f t="shared" si="2"/>
        <v>0</v>
      </c>
      <c r="U36" s="34">
        <f t="shared" si="3"/>
        <v>0</v>
      </c>
      <c r="V36" s="34">
        <f t="shared" si="4"/>
        <v>0</v>
      </c>
      <c r="W36" s="34">
        <f t="shared" si="5"/>
        <v>0</v>
      </c>
    </row>
    <row r="37" spans="2:23" ht="12" customHeight="1">
      <c r="B37" s="38" t="s">
        <v>41</v>
      </c>
      <c r="C37" s="11">
        <v>31927</v>
      </c>
      <c r="D37" s="39">
        <f t="shared" si="7"/>
        <v>7908</v>
      </c>
      <c r="E37" s="36">
        <f t="shared" si="1"/>
        <v>24.769004291038932</v>
      </c>
      <c r="F37" s="10">
        <f t="shared" si="6"/>
        <v>2720</v>
      </c>
      <c r="G37" s="11">
        <v>2468</v>
      </c>
      <c r="H37" s="11">
        <v>9</v>
      </c>
      <c r="I37" s="15">
        <v>243</v>
      </c>
      <c r="J37" s="40"/>
      <c r="K37" s="41">
        <f t="shared" si="12"/>
        <v>80</v>
      </c>
      <c r="L37" s="11">
        <v>80</v>
      </c>
      <c r="M37" s="11">
        <v>0</v>
      </c>
      <c r="N37" s="15">
        <v>0</v>
      </c>
      <c r="O37" s="42">
        <f t="shared" si="13"/>
        <v>5108</v>
      </c>
      <c r="P37" s="11">
        <v>5085</v>
      </c>
      <c r="Q37" s="11">
        <v>16</v>
      </c>
      <c r="R37" s="15">
        <v>7</v>
      </c>
      <c r="S37" s="8" t="s">
        <v>41</v>
      </c>
      <c r="T37" s="34">
        <f t="shared" si="2"/>
        <v>0</v>
      </c>
      <c r="U37" s="34">
        <f t="shared" si="3"/>
        <v>0</v>
      </c>
      <c r="V37" s="34">
        <f t="shared" si="4"/>
        <v>0</v>
      </c>
      <c r="W37" s="34">
        <f t="shared" si="5"/>
        <v>0</v>
      </c>
    </row>
    <row r="38" spans="2:23" ht="12" customHeight="1">
      <c r="B38" s="38" t="s">
        <v>42</v>
      </c>
      <c r="C38" s="11">
        <v>5622</v>
      </c>
      <c r="D38" s="39">
        <f t="shared" si="7"/>
        <v>2794</v>
      </c>
      <c r="E38" s="36">
        <f t="shared" si="1"/>
        <v>49.69761650658129</v>
      </c>
      <c r="F38" s="10">
        <f t="shared" si="6"/>
        <v>259</v>
      </c>
      <c r="G38" s="11">
        <v>251</v>
      </c>
      <c r="H38" s="11">
        <v>2</v>
      </c>
      <c r="I38" s="15">
        <v>6</v>
      </c>
      <c r="J38" s="40"/>
      <c r="K38" s="41">
        <f t="shared" si="12"/>
        <v>26</v>
      </c>
      <c r="L38" s="11">
        <v>26</v>
      </c>
      <c r="M38" s="11">
        <v>0</v>
      </c>
      <c r="N38" s="15">
        <v>0</v>
      </c>
      <c r="O38" s="42">
        <f t="shared" si="13"/>
        <v>2509</v>
      </c>
      <c r="P38" s="11">
        <v>2497</v>
      </c>
      <c r="Q38" s="11">
        <v>8</v>
      </c>
      <c r="R38" s="15">
        <v>4</v>
      </c>
      <c r="S38" s="8" t="s">
        <v>42</v>
      </c>
      <c r="T38" s="34">
        <f t="shared" si="2"/>
        <v>0</v>
      </c>
      <c r="U38" s="34">
        <f t="shared" si="3"/>
        <v>0</v>
      </c>
      <c r="V38" s="34">
        <f t="shared" si="4"/>
        <v>0</v>
      </c>
      <c r="W38" s="34">
        <f t="shared" si="5"/>
        <v>0</v>
      </c>
    </row>
    <row r="39" spans="2:23" s="35" customFormat="1" ht="12" customHeight="1">
      <c r="B39" s="28" t="s">
        <v>43</v>
      </c>
      <c r="C39" s="10">
        <v>107180</v>
      </c>
      <c r="D39" s="10">
        <f>SUM(D40:D45)</f>
        <v>38702</v>
      </c>
      <c r="E39" s="36">
        <f t="shared" si="1"/>
        <v>36.10934875909685</v>
      </c>
      <c r="F39" s="10">
        <f>SUM(F40:F45)</f>
        <v>5365</v>
      </c>
      <c r="G39" s="10">
        <v>5142</v>
      </c>
      <c r="H39" s="10">
        <v>17</v>
      </c>
      <c r="I39" s="14">
        <v>206</v>
      </c>
      <c r="J39" s="32"/>
      <c r="K39" s="37">
        <f>SUM(K40:K45)</f>
        <v>222</v>
      </c>
      <c r="L39" s="10">
        <v>214</v>
      </c>
      <c r="M39" s="10">
        <v>1</v>
      </c>
      <c r="N39" s="10">
        <v>7</v>
      </c>
      <c r="O39" s="10">
        <f>SUM(O40:O45)</f>
        <v>33115</v>
      </c>
      <c r="P39" s="10">
        <v>32999</v>
      </c>
      <c r="Q39" s="10">
        <v>78</v>
      </c>
      <c r="R39" s="10">
        <v>38</v>
      </c>
      <c r="S39" s="7" t="s">
        <v>43</v>
      </c>
      <c r="T39" s="34">
        <f t="shared" si="2"/>
        <v>0</v>
      </c>
      <c r="U39" s="34">
        <f t="shared" si="3"/>
        <v>0</v>
      </c>
      <c r="V39" s="34">
        <f t="shared" si="4"/>
        <v>0</v>
      </c>
      <c r="W39" s="34">
        <f t="shared" si="5"/>
        <v>0</v>
      </c>
    </row>
    <row r="40" spans="2:23" ht="12" customHeight="1">
      <c r="B40" s="38" t="s">
        <v>44</v>
      </c>
      <c r="C40" s="11">
        <v>4363</v>
      </c>
      <c r="D40" s="39">
        <f t="shared" si="7"/>
        <v>2115</v>
      </c>
      <c r="E40" s="36">
        <f t="shared" si="1"/>
        <v>48.47581939032776</v>
      </c>
      <c r="F40" s="10">
        <f t="shared" si="6"/>
        <v>201</v>
      </c>
      <c r="G40" s="11">
        <v>197</v>
      </c>
      <c r="H40" s="11">
        <v>0</v>
      </c>
      <c r="I40" s="15">
        <v>4</v>
      </c>
      <c r="J40" s="40"/>
      <c r="K40" s="41">
        <f aca="true" t="shared" si="14" ref="K40:K45">SUM(L40:N40)</f>
        <v>7</v>
      </c>
      <c r="L40" s="11">
        <v>7</v>
      </c>
      <c r="M40" s="11">
        <v>0</v>
      </c>
      <c r="N40" s="15">
        <v>0</v>
      </c>
      <c r="O40" s="42">
        <f aca="true" t="shared" si="15" ref="O40:O45">SUM(P40:R40)</f>
        <v>1907</v>
      </c>
      <c r="P40" s="11">
        <v>1893</v>
      </c>
      <c r="Q40" s="11">
        <v>4</v>
      </c>
      <c r="R40" s="15">
        <v>10</v>
      </c>
      <c r="S40" s="8" t="s">
        <v>44</v>
      </c>
      <c r="T40" s="34">
        <f t="shared" si="2"/>
        <v>0</v>
      </c>
      <c r="U40" s="34">
        <f t="shared" si="3"/>
        <v>0</v>
      </c>
      <c r="V40" s="34">
        <f t="shared" si="4"/>
        <v>0</v>
      </c>
      <c r="W40" s="34">
        <f t="shared" si="5"/>
        <v>0</v>
      </c>
    </row>
    <row r="41" spans="2:23" ht="12" customHeight="1">
      <c r="B41" s="38" t="s">
        <v>45</v>
      </c>
      <c r="C41" s="11">
        <v>13450</v>
      </c>
      <c r="D41" s="39">
        <f t="shared" si="7"/>
        <v>5940</v>
      </c>
      <c r="E41" s="36">
        <f t="shared" si="1"/>
        <v>44.1635687732342</v>
      </c>
      <c r="F41" s="10">
        <f t="shared" si="6"/>
        <v>598</v>
      </c>
      <c r="G41" s="11">
        <v>592</v>
      </c>
      <c r="H41" s="11">
        <v>2</v>
      </c>
      <c r="I41" s="15">
        <v>4</v>
      </c>
      <c r="J41" s="40"/>
      <c r="K41" s="41">
        <f t="shared" si="14"/>
        <v>15</v>
      </c>
      <c r="L41" s="11">
        <v>15</v>
      </c>
      <c r="M41" s="11">
        <v>0</v>
      </c>
      <c r="N41" s="15">
        <v>0</v>
      </c>
      <c r="O41" s="42">
        <f t="shared" si="15"/>
        <v>5327</v>
      </c>
      <c r="P41" s="11">
        <v>5290</v>
      </c>
      <c r="Q41" s="11">
        <v>30</v>
      </c>
      <c r="R41" s="15">
        <v>7</v>
      </c>
      <c r="S41" s="8" t="s">
        <v>45</v>
      </c>
      <c r="T41" s="34">
        <f t="shared" si="2"/>
        <v>0</v>
      </c>
      <c r="U41" s="34">
        <f t="shared" si="3"/>
        <v>0</v>
      </c>
      <c r="V41" s="34">
        <f t="shared" si="4"/>
        <v>0</v>
      </c>
      <c r="W41" s="34">
        <f t="shared" si="5"/>
        <v>0</v>
      </c>
    </row>
    <row r="42" spans="2:23" ht="12" customHeight="1">
      <c r="B42" s="38" t="s">
        <v>46</v>
      </c>
      <c r="C42" s="11">
        <v>57418</v>
      </c>
      <c r="D42" s="39">
        <f t="shared" si="7"/>
        <v>16037</v>
      </c>
      <c r="E42" s="36">
        <f t="shared" si="1"/>
        <v>27.930265770315927</v>
      </c>
      <c r="F42" s="10">
        <f t="shared" si="6"/>
        <v>2480</v>
      </c>
      <c r="G42" s="11">
        <v>2446</v>
      </c>
      <c r="H42" s="11">
        <v>9</v>
      </c>
      <c r="I42" s="15">
        <v>25</v>
      </c>
      <c r="J42" s="40"/>
      <c r="K42" s="41">
        <f t="shared" si="14"/>
        <v>86</v>
      </c>
      <c r="L42" s="11">
        <v>80</v>
      </c>
      <c r="M42" s="11">
        <v>0</v>
      </c>
      <c r="N42" s="15">
        <v>6</v>
      </c>
      <c r="O42" s="42">
        <f t="shared" si="15"/>
        <v>13471</v>
      </c>
      <c r="P42" s="11">
        <v>13431</v>
      </c>
      <c r="Q42" s="11">
        <v>26</v>
      </c>
      <c r="R42" s="15">
        <v>14</v>
      </c>
      <c r="S42" s="8" t="s">
        <v>46</v>
      </c>
      <c r="T42" s="34">
        <f t="shared" si="2"/>
        <v>0</v>
      </c>
      <c r="U42" s="34">
        <f t="shared" si="3"/>
        <v>0</v>
      </c>
      <c r="V42" s="34">
        <f t="shared" si="4"/>
        <v>0</v>
      </c>
      <c r="W42" s="34">
        <f t="shared" si="5"/>
        <v>0</v>
      </c>
    </row>
    <row r="43" spans="2:23" ht="12" customHeight="1">
      <c r="B43" s="38" t="s">
        <v>47</v>
      </c>
      <c r="C43" s="11">
        <v>24795</v>
      </c>
      <c r="D43" s="39">
        <f t="shared" si="7"/>
        <v>10662</v>
      </c>
      <c r="E43" s="36">
        <f t="shared" si="1"/>
        <v>43.000604960677556</v>
      </c>
      <c r="F43" s="10">
        <f t="shared" si="6"/>
        <v>1589</v>
      </c>
      <c r="G43" s="11">
        <v>1440</v>
      </c>
      <c r="H43" s="11">
        <v>4</v>
      </c>
      <c r="I43" s="15">
        <v>145</v>
      </c>
      <c r="J43" s="40"/>
      <c r="K43" s="41">
        <f t="shared" si="14"/>
        <v>64</v>
      </c>
      <c r="L43" s="11">
        <v>63</v>
      </c>
      <c r="M43" s="11">
        <v>1</v>
      </c>
      <c r="N43" s="15">
        <v>0</v>
      </c>
      <c r="O43" s="42">
        <f t="shared" si="15"/>
        <v>9009</v>
      </c>
      <c r="P43" s="11">
        <v>8989</v>
      </c>
      <c r="Q43" s="11">
        <v>16</v>
      </c>
      <c r="R43" s="15">
        <v>4</v>
      </c>
      <c r="S43" s="8" t="s">
        <v>47</v>
      </c>
      <c r="T43" s="34">
        <f t="shared" si="2"/>
        <v>0</v>
      </c>
      <c r="U43" s="34">
        <f t="shared" si="3"/>
        <v>0</v>
      </c>
      <c r="V43" s="34">
        <f t="shared" si="4"/>
        <v>0</v>
      </c>
      <c r="W43" s="34">
        <f t="shared" si="5"/>
        <v>0</v>
      </c>
    </row>
    <row r="44" spans="2:23" ht="12" customHeight="1">
      <c r="B44" s="38" t="s">
        <v>48</v>
      </c>
      <c r="C44" s="11">
        <v>4329</v>
      </c>
      <c r="D44" s="39">
        <f t="shared" si="7"/>
        <v>2295</v>
      </c>
      <c r="E44" s="36">
        <f t="shared" si="1"/>
        <v>53.01455301455301</v>
      </c>
      <c r="F44" s="10">
        <f t="shared" si="6"/>
        <v>277</v>
      </c>
      <c r="G44" s="11">
        <v>261</v>
      </c>
      <c r="H44" s="11">
        <v>1</v>
      </c>
      <c r="I44" s="15">
        <v>15</v>
      </c>
      <c r="J44" s="40"/>
      <c r="K44" s="41">
        <f t="shared" si="14"/>
        <v>39</v>
      </c>
      <c r="L44" s="11">
        <v>39</v>
      </c>
      <c r="M44" s="11">
        <v>0</v>
      </c>
      <c r="N44" s="15">
        <v>0</v>
      </c>
      <c r="O44" s="42">
        <f t="shared" si="15"/>
        <v>1979</v>
      </c>
      <c r="P44" s="11">
        <v>1976</v>
      </c>
      <c r="Q44" s="11">
        <v>1</v>
      </c>
      <c r="R44" s="15">
        <v>2</v>
      </c>
      <c r="S44" s="8" t="s">
        <v>48</v>
      </c>
      <c r="T44" s="34">
        <f t="shared" si="2"/>
        <v>0</v>
      </c>
      <c r="U44" s="34">
        <f t="shared" si="3"/>
        <v>0</v>
      </c>
      <c r="V44" s="34">
        <f t="shared" si="4"/>
        <v>0</v>
      </c>
      <c r="W44" s="34">
        <f t="shared" si="5"/>
        <v>0</v>
      </c>
    </row>
    <row r="45" spans="2:23" ht="12" customHeight="1">
      <c r="B45" s="38" t="s">
        <v>49</v>
      </c>
      <c r="C45" s="11">
        <v>2825</v>
      </c>
      <c r="D45" s="39">
        <f t="shared" si="7"/>
        <v>1653</v>
      </c>
      <c r="E45" s="36">
        <f t="shared" si="1"/>
        <v>58.51327433628318</v>
      </c>
      <c r="F45" s="10">
        <f t="shared" si="6"/>
        <v>220</v>
      </c>
      <c r="G45" s="11">
        <v>206</v>
      </c>
      <c r="H45" s="11">
        <v>1</v>
      </c>
      <c r="I45" s="15">
        <v>13</v>
      </c>
      <c r="J45" s="40"/>
      <c r="K45" s="41">
        <f t="shared" si="14"/>
        <v>11</v>
      </c>
      <c r="L45" s="11">
        <v>10</v>
      </c>
      <c r="M45" s="11">
        <v>0</v>
      </c>
      <c r="N45" s="15">
        <v>1</v>
      </c>
      <c r="O45" s="42">
        <f t="shared" si="15"/>
        <v>1422</v>
      </c>
      <c r="P45" s="11">
        <v>1420</v>
      </c>
      <c r="Q45" s="11">
        <v>1</v>
      </c>
      <c r="R45" s="15">
        <v>1</v>
      </c>
      <c r="S45" s="8" t="s">
        <v>49</v>
      </c>
      <c r="T45" s="34">
        <f t="shared" si="2"/>
        <v>0</v>
      </c>
      <c r="U45" s="34">
        <f t="shared" si="3"/>
        <v>0</v>
      </c>
      <c r="V45" s="34">
        <f t="shared" si="4"/>
        <v>0</v>
      </c>
      <c r="W45" s="34">
        <f t="shared" si="5"/>
        <v>0</v>
      </c>
    </row>
    <row r="46" spans="2:23" s="35" customFormat="1" ht="12" customHeight="1">
      <c r="B46" s="28" t="s">
        <v>50</v>
      </c>
      <c r="C46" s="10">
        <v>22115</v>
      </c>
      <c r="D46" s="10">
        <f>SUM(D47:D51)</f>
        <v>14039</v>
      </c>
      <c r="E46" s="36">
        <f t="shared" si="1"/>
        <v>63.48179968347276</v>
      </c>
      <c r="F46" s="10">
        <f>SUM(F47:F51)</f>
        <v>1229</v>
      </c>
      <c r="G46" s="10">
        <v>1164</v>
      </c>
      <c r="H46" s="10">
        <v>1</v>
      </c>
      <c r="I46" s="14">
        <v>64</v>
      </c>
      <c r="J46" s="32"/>
      <c r="K46" s="37">
        <f>SUM(K47:K51)</f>
        <v>200</v>
      </c>
      <c r="L46" s="10">
        <v>197</v>
      </c>
      <c r="M46" s="10">
        <v>0</v>
      </c>
      <c r="N46" s="10">
        <v>3</v>
      </c>
      <c r="O46" s="10">
        <f>SUM(O47:O51)</f>
        <v>12610</v>
      </c>
      <c r="P46" s="10">
        <v>12583</v>
      </c>
      <c r="Q46" s="10">
        <v>17</v>
      </c>
      <c r="R46" s="10">
        <v>10</v>
      </c>
      <c r="S46" s="7" t="s">
        <v>50</v>
      </c>
      <c r="T46" s="34">
        <f t="shared" si="2"/>
        <v>0</v>
      </c>
      <c r="U46" s="34">
        <f t="shared" si="3"/>
        <v>0</v>
      </c>
      <c r="V46" s="34">
        <f t="shared" si="4"/>
        <v>0</v>
      </c>
      <c r="W46" s="34">
        <f t="shared" si="5"/>
        <v>0</v>
      </c>
    </row>
    <row r="47" spans="2:23" ht="12" customHeight="1">
      <c r="B47" s="38" t="s">
        <v>51</v>
      </c>
      <c r="C47" s="11">
        <v>1223</v>
      </c>
      <c r="D47" s="39">
        <f t="shared" si="7"/>
        <v>664</v>
      </c>
      <c r="E47" s="36">
        <f t="shared" si="1"/>
        <v>54.29272281275552</v>
      </c>
      <c r="F47" s="10">
        <f t="shared" si="6"/>
        <v>104</v>
      </c>
      <c r="G47" s="11">
        <v>101</v>
      </c>
      <c r="H47" s="11">
        <v>0</v>
      </c>
      <c r="I47" s="15">
        <v>3</v>
      </c>
      <c r="J47" s="40"/>
      <c r="K47" s="41">
        <f>SUM(L47:N47)</f>
        <v>3</v>
      </c>
      <c r="L47" s="11">
        <v>3</v>
      </c>
      <c r="M47" s="11">
        <v>0</v>
      </c>
      <c r="N47" s="15">
        <v>0</v>
      </c>
      <c r="O47" s="42">
        <f>SUM(P47:R47)</f>
        <v>557</v>
      </c>
      <c r="P47" s="11">
        <v>556</v>
      </c>
      <c r="Q47" s="11">
        <v>1</v>
      </c>
      <c r="R47" s="15">
        <v>0</v>
      </c>
      <c r="S47" s="8" t="s">
        <v>51</v>
      </c>
      <c r="T47" s="34">
        <f t="shared" si="2"/>
        <v>0</v>
      </c>
      <c r="U47" s="34">
        <f t="shared" si="3"/>
        <v>0</v>
      </c>
      <c r="V47" s="34">
        <f t="shared" si="4"/>
        <v>0</v>
      </c>
      <c r="W47" s="34">
        <f t="shared" si="5"/>
        <v>0</v>
      </c>
    </row>
    <row r="48" spans="2:23" ht="12" customHeight="1">
      <c r="B48" s="38" t="s">
        <v>52</v>
      </c>
      <c r="C48" s="11">
        <v>1062</v>
      </c>
      <c r="D48" s="39">
        <f t="shared" si="7"/>
        <v>775</v>
      </c>
      <c r="E48" s="36">
        <f t="shared" si="1"/>
        <v>72.97551789077212</v>
      </c>
      <c r="F48" s="10">
        <f t="shared" si="6"/>
        <v>73</v>
      </c>
      <c r="G48" s="11">
        <v>68</v>
      </c>
      <c r="H48" s="11">
        <v>1</v>
      </c>
      <c r="I48" s="15">
        <v>4</v>
      </c>
      <c r="J48" s="40"/>
      <c r="K48" s="41">
        <f>SUM(L48:N48)</f>
        <v>4</v>
      </c>
      <c r="L48" s="11">
        <v>4</v>
      </c>
      <c r="M48" s="11">
        <v>0</v>
      </c>
      <c r="N48" s="15">
        <v>0</v>
      </c>
      <c r="O48" s="42">
        <f>SUM(P48:R48)</f>
        <v>698</v>
      </c>
      <c r="P48" s="11">
        <v>698</v>
      </c>
      <c r="Q48" s="11">
        <v>0</v>
      </c>
      <c r="R48" s="15">
        <v>0</v>
      </c>
      <c r="S48" s="8" t="s">
        <v>52</v>
      </c>
      <c r="T48" s="34">
        <f t="shared" si="2"/>
        <v>0</v>
      </c>
      <c r="U48" s="34">
        <f t="shared" si="3"/>
        <v>0</v>
      </c>
      <c r="V48" s="34">
        <f t="shared" si="4"/>
        <v>0</v>
      </c>
      <c r="W48" s="34">
        <f t="shared" si="5"/>
        <v>0</v>
      </c>
    </row>
    <row r="49" spans="2:23" ht="12" customHeight="1">
      <c r="B49" s="38" t="s">
        <v>53</v>
      </c>
      <c r="C49" s="11">
        <v>8294</v>
      </c>
      <c r="D49" s="39">
        <f t="shared" si="7"/>
        <v>5187</v>
      </c>
      <c r="E49" s="36">
        <f t="shared" si="1"/>
        <v>62.539184952978054</v>
      </c>
      <c r="F49" s="10">
        <f t="shared" si="6"/>
        <v>299</v>
      </c>
      <c r="G49" s="11">
        <v>297</v>
      </c>
      <c r="H49" s="11">
        <v>0</v>
      </c>
      <c r="I49" s="15">
        <v>2</v>
      </c>
      <c r="J49" s="40"/>
      <c r="K49" s="41">
        <f>SUM(L49:N49)</f>
        <v>152</v>
      </c>
      <c r="L49" s="11">
        <v>152</v>
      </c>
      <c r="M49" s="11">
        <v>0</v>
      </c>
      <c r="N49" s="15">
        <v>0</v>
      </c>
      <c r="O49" s="42">
        <f>SUM(P49:R49)</f>
        <v>4736</v>
      </c>
      <c r="P49" s="11">
        <v>4730</v>
      </c>
      <c r="Q49" s="11">
        <v>6</v>
      </c>
      <c r="R49" s="15">
        <v>0</v>
      </c>
      <c r="S49" s="8" t="s">
        <v>53</v>
      </c>
      <c r="T49" s="34">
        <f t="shared" si="2"/>
        <v>0</v>
      </c>
      <c r="U49" s="34">
        <f t="shared" si="3"/>
        <v>0</v>
      </c>
      <c r="V49" s="34">
        <f t="shared" si="4"/>
        <v>0</v>
      </c>
      <c r="W49" s="34">
        <f t="shared" si="5"/>
        <v>0</v>
      </c>
    </row>
    <row r="50" spans="2:23" ht="12" customHeight="1">
      <c r="B50" s="38" t="s">
        <v>54</v>
      </c>
      <c r="C50" s="11">
        <v>8593</v>
      </c>
      <c r="D50" s="39">
        <f t="shared" si="7"/>
        <v>5593</v>
      </c>
      <c r="E50" s="36">
        <f t="shared" si="1"/>
        <v>65.08786221342953</v>
      </c>
      <c r="F50" s="10">
        <f t="shared" si="6"/>
        <v>511</v>
      </c>
      <c r="G50" s="11">
        <v>457</v>
      </c>
      <c r="H50" s="11">
        <v>0</v>
      </c>
      <c r="I50" s="15">
        <v>54</v>
      </c>
      <c r="J50" s="40"/>
      <c r="K50" s="41">
        <f>SUM(L50:N50)</f>
        <v>17</v>
      </c>
      <c r="L50" s="11">
        <v>15</v>
      </c>
      <c r="M50" s="11">
        <v>0</v>
      </c>
      <c r="N50" s="15">
        <v>2</v>
      </c>
      <c r="O50" s="42">
        <f>SUM(P50:R50)</f>
        <v>5065</v>
      </c>
      <c r="P50" s="11">
        <v>5046</v>
      </c>
      <c r="Q50" s="11">
        <v>9</v>
      </c>
      <c r="R50" s="15">
        <v>10</v>
      </c>
      <c r="S50" s="8" t="s">
        <v>54</v>
      </c>
      <c r="T50" s="34">
        <f t="shared" si="2"/>
        <v>0</v>
      </c>
      <c r="U50" s="34">
        <f t="shared" si="3"/>
        <v>0</v>
      </c>
      <c r="V50" s="34">
        <f t="shared" si="4"/>
        <v>0</v>
      </c>
      <c r="W50" s="34">
        <f t="shared" si="5"/>
        <v>0</v>
      </c>
    </row>
    <row r="51" spans="2:23" ht="12" customHeight="1">
      <c r="B51" s="38" t="s">
        <v>55</v>
      </c>
      <c r="C51" s="11">
        <v>2943</v>
      </c>
      <c r="D51" s="39">
        <f t="shared" si="7"/>
        <v>1820</v>
      </c>
      <c r="E51" s="36">
        <f t="shared" si="1"/>
        <v>61.8416581719334</v>
      </c>
      <c r="F51" s="10">
        <f t="shared" si="6"/>
        <v>242</v>
      </c>
      <c r="G51" s="11">
        <v>241</v>
      </c>
      <c r="H51" s="11">
        <v>0</v>
      </c>
      <c r="I51" s="15">
        <v>1</v>
      </c>
      <c r="J51" s="40"/>
      <c r="K51" s="41">
        <f>SUM(L51:N51)</f>
        <v>24</v>
      </c>
      <c r="L51" s="11">
        <v>23</v>
      </c>
      <c r="M51" s="11">
        <v>0</v>
      </c>
      <c r="N51" s="15">
        <v>1</v>
      </c>
      <c r="O51" s="42">
        <f>SUM(P51:R51)</f>
        <v>1554</v>
      </c>
      <c r="P51" s="11">
        <v>1553</v>
      </c>
      <c r="Q51" s="11">
        <v>1</v>
      </c>
      <c r="R51" s="15">
        <v>0</v>
      </c>
      <c r="S51" s="8" t="s">
        <v>55</v>
      </c>
      <c r="T51" s="34">
        <f t="shared" si="2"/>
        <v>0</v>
      </c>
      <c r="U51" s="34">
        <f t="shared" si="3"/>
        <v>0</v>
      </c>
      <c r="V51" s="34">
        <f t="shared" si="4"/>
        <v>0</v>
      </c>
      <c r="W51" s="34">
        <f t="shared" si="5"/>
        <v>0</v>
      </c>
    </row>
    <row r="52" spans="2:23" s="35" customFormat="1" ht="12" customHeight="1">
      <c r="B52" s="28" t="s">
        <v>56</v>
      </c>
      <c r="C52" s="10">
        <v>11842</v>
      </c>
      <c r="D52" s="10">
        <f>SUM(D53:D56)</f>
        <v>6819</v>
      </c>
      <c r="E52" s="36">
        <f t="shared" si="1"/>
        <v>57.58317851714237</v>
      </c>
      <c r="F52" s="10">
        <f>SUM(F53:F56)</f>
        <v>865</v>
      </c>
      <c r="G52" s="10">
        <v>842</v>
      </c>
      <c r="H52" s="10">
        <v>4</v>
      </c>
      <c r="I52" s="14">
        <v>19</v>
      </c>
      <c r="J52" s="32"/>
      <c r="K52" s="37">
        <f>SUM(K53:K56)</f>
        <v>59</v>
      </c>
      <c r="L52" s="10">
        <v>57</v>
      </c>
      <c r="M52" s="10">
        <v>0</v>
      </c>
      <c r="N52" s="10">
        <v>2</v>
      </c>
      <c r="O52" s="10">
        <f>SUM(O53:O56)</f>
        <v>5895</v>
      </c>
      <c r="P52" s="10">
        <v>5870</v>
      </c>
      <c r="Q52" s="10">
        <v>21</v>
      </c>
      <c r="R52" s="10">
        <v>4</v>
      </c>
      <c r="S52" s="7" t="s">
        <v>56</v>
      </c>
      <c r="T52" s="34">
        <f t="shared" si="2"/>
        <v>0</v>
      </c>
      <c r="U52" s="34">
        <f t="shared" si="3"/>
        <v>0</v>
      </c>
      <c r="V52" s="34">
        <f t="shared" si="4"/>
        <v>0</v>
      </c>
      <c r="W52" s="34">
        <f t="shared" si="5"/>
        <v>0</v>
      </c>
    </row>
    <row r="53" spans="2:23" ht="12" customHeight="1">
      <c r="B53" s="38" t="s">
        <v>57</v>
      </c>
      <c r="C53" s="11">
        <v>1901</v>
      </c>
      <c r="D53" s="39">
        <f t="shared" si="7"/>
        <v>1351</v>
      </c>
      <c r="E53" s="36">
        <f t="shared" si="1"/>
        <v>71.06785902156759</v>
      </c>
      <c r="F53" s="10">
        <f t="shared" si="6"/>
        <v>151</v>
      </c>
      <c r="G53" s="11">
        <v>149</v>
      </c>
      <c r="H53" s="11">
        <v>0</v>
      </c>
      <c r="I53" s="15">
        <v>2</v>
      </c>
      <c r="J53" s="40"/>
      <c r="K53" s="41">
        <f>SUM(L53:N53)</f>
        <v>15</v>
      </c>
      <c r="L53" s="11">
        <v>15</v>
      </c>
      <c r="M53" s="11">
        <v>0</v>
      </c>
      <c r="N53" s="15">
        <v>0</v>
      </c>
      <c r="O53" s="42">
        <f>SUM(P53:R53)</f>
        <v>1185</v>
      </c>
      <c r="P53" s="11">
        <v>1180</v>
      </c>
      <c r="Q53" s="11">
        <v>5</v>
      </c>
      <c r="R53" s="15">
        <v>0</v>
      </c>
      <c r="S53" s="8" t="s">
        <v>57</v>
      </c>
      <c r="T53" s="34">
        <f t="shared" si="2"/>
        <v>0</v>
      </c>
      <c r="U53" s="34">
        <f t="shared" si="3"/>
        <v>0</v>
      </c>
      <c r="V53" s="34">
        <f t="shared" si="4"/>
        <v>0</v>
      </c>
      <c r="W53" s="34">
        <f t="shared" si="5"/>
        <v>0</v>
      </c>
    </row>
    <row r="54" spans="2:23" ht="12" customHeight="1">
      <c r="B54" s="38" t="s">
        <v>58</v>
      </c>
      <c r="C54" s="11">
        <v>2858</v>
      </c>
      <c r="D54" s="39">
        <f t="shared" si="7"/>
        <v>1600</v>
      </c>
      <c r="E54" s="36">
        <f t="shared" si="1"/>
        <v>55.98320503848845</v>
      </c>
      <c r="F54" s="10">
        <f t="shared" si="6"/>
        <v>225</v>
      </c>
      <c r="G54" s="11">
        <v>220</v>
      </c>
      <c r="H54" s="11">
        <v>2</v>
      </c>
      <c r="I54" s="15">
        <v>3</v>
      </c>
      <c r="J54" s="40"/>
      <c r="K54" s="41">
        <f>SUM(L54:N54)</f>
        <v>19</v>
      </c>
      <c r="L54" s="11">
        <v>18</v>
      </c>
      <c r="M54" s="11">
        <v>0</v>
      </c>
      <c r="N54" s="15">
        <v>1</v>
      </c>
      <c r="O54" s="42">
        <f>SUM(P54:R54)</f>
        <v>1356</v>
      </c>
      <c r="P54" s="11">
        <v>1343</v>
      </c>
      <c r="Q54" s="11">
        <v>12</v>
      </c>
      <c r="R54" s="15">
        <v>1</v>
      </c>
      <c r="S54" s="8" t="s">
        <v>58</v>
      </c>
      <c r="T54" s="34">
        <f t="shared" si="2"/>
        <v>0</v>
      </c>
      <c r="U54" s="34">
        <f t="shared" si="3"/>
        <v>0</v>
      </c>
      <c r="V54" s="34">
        <f t="shared" si="4"/>
        <v>0</v>
      </c>
      <c r="W54" s="34">
        <f t="shared" si="5"/>
        <v>0</v>
      </c>
    </row>
    <row r="55" spans="2:23" ht="12" customHeight="1">
      <c r="B55" s="38" t="s">
        <v>59</v>
      </c>
      <c r="C55" s="11">
        <v>4157</v>
      </c>
      <c r="D55" s="39">
        <f t="shared" si="7"/>
        <v>1891</v>
      </c>
      <c r="E55" s="36">
        <f t="shared" si="1"/>
        <v>45.48953572287707</v>
      </c>
      <c r="F55" s="10">
        <f t="shared" si="6"/>
        <v>279</v>
      </c>
      <c r="G55" s="11">
        <v>274</v>
      </c>
      <c r="H55" s="11">
        <v>0</v>
      </c>
      <c r="I55" s="15">
        <v>5</v>
      </c>
      <c r="J55" s="40"/>
      <c r="K55" s="41">
        <f>SUM(L55:N55)</f>
        <v>20</v>
      </c>
      <c r="L55" s="11">
        <v>19</v>
      </c>
      <c r="M55" s="11">
        <v>0</v>
      </c>
      <c r="N55" s="15">
        <v>1</v>
      </c>
      <c r="O55" s="42">
        <f>SUM(P55:R55)</f>
        <v>1592</v>
      </c>
      <c r="P55" s="11">
        <v>1590</v>
      </c>
      <c r="Q55" s="11">
        <v>2</v>
      </c>
      <c r="R55" s="15">
        <v>0</v>
      </c>
      <c r="S55" s="8" t="s">
        <v>59</v>
      </c>
      <c r="T55" s="34">
        <f t="shared" si="2"/>
        <v>0</v>
      </c>
      <c r="U55" s="34">
        <f t="shared" si="3"/>
        <v>0</v>
      </c>
      <c r="V55" s="34">
        <f t="shared" si="4"/>
        <v>0</v>
      </c>
      <c r="W55" s="34">
        <f t="shared" si="5"/>
        <v>0</v>
      </c>
    </row>
    <row r="56" spans="2:23" ht="12" customHeight="1">
      <c r="B56" s="38" t="s">
        <v>60</v>
      </c>
      <c r="C56" s="11">
        <v>2926</v>
      </c>
      <c r="D56" s="39">
        <f t="shared" si="7"/>
        <v>1977</v>
      </c>
      <c r="E56" s="36">
        <f t="shared" si="1"/>
        <v>67.56664388243335</v>
      </c>
      <c r="F56" s="10">
        <f t="shared" si="6"/>
        <v>210</v>
      </c>
      <c r="G56" s="11">
        <v>199</v>
      </c>
      <c r="H56" s="11">
        <v>2</v>
      </c>
      <c r="I56" s="15">
        <v>9</v>
      </c>
      <c r="J56" s="40"/>
      <c r="K56" s="41">
        <f>SUM(L56:N56)</f>
        <v>5</v>
      </c>
      <c r="L56" s="11">
        <v>5</v>
      </c>
      <c r="M56" s="11">
        <v>0</v>
      </c>
      <c r="N56" s="15">
        <v>0</v>
      </c>
      <c r="O56" s="42">
        <f>SUM(P56:R56)</f>
        <v>1762</v>
      </c>
      <c r="P56" s="11">
        <v>1757</v>
      </c>
      <c r="Q56" s="11">
        <v>2</v>
      </c>
      <c r="R56" s="15">
        <v>3</v>
      </c>
      <c r="S56" s="8" t="s">
        <v>60</v>
      </c>
      <c r="T56" s="34">
        <f t="shared" si="2"/>
        <v>0</v>
      </c>
      <c r="U56" s="34">
        <f t="shared" si="3"/>
        <v>0</v>
      </c>
      <c r="V56" s="34">
        <f t="shared" si="4"/>
        <v>0</v>
      </c>
      <c r="W56" s="34">
        <f t="shared" si="5"/>
        <v>0</v>
      </c>
    </row>
    <row r="57" spans="2:23" s="35" customFormat="1" ht="12" customHeight="1">
      <c r="B57" s="28" t="s">
        <v>61</v>
      </c>
      <c r="C57" s="10">
        <v>44765</v>
      </c>
      <c r="D57" s="10">
        <f>SUM(D58:D65)</f>
        <v>26248</v>
      </c>
      <c r="E57" s="36">
        <f t="shared" si="1"/>
        <v>58.63509438177147</v>
      </c>
      <c r="F57" s="10">
        <f>SUM(F58:F65)</f>
        <v>2708</v>
      </c>
      <c r="G57" s="10">
        <v>2620</v>
      </c>
      <c r="H57" s="10">
        <v>19</v>
      </c>
      <c r="I57" s="14">
        <v>69</v>
      </c>
      <c r="J57" s="32"/>
      <c r="K57" s="37">
        <f>SUM(K58:K65)</f>
        <v>232</v>
      </c>
      <c r="L57" s="10">
        <v>223</v>
      </c>
      <c r="M57" s="10">
        <v>0</v>
      </c>
      <c r="N57" s="10">
        <v>9</v>
      </c>
      <c r="O57" s="10">
        <f>SUM(O58:O65)</f>
        <v>23308</v>
      </c>
      <c r="P57" s="10">
        <v>23161</v>
      </c>
      <c r="Q57" s="10">
        <v>117</v>
      </c>
      <c r="R57" s="10">
        <v>30</v>
      </c>
      <c r="S57" s="7" t="s">
        <v>61</v>
      </c>
      <c r="T57" s="34">
        <f t="shared" si="2"/>
        <v>0</v>
      </c>
      <c r="U57" s="34">
        <f t="shared" si="3"/>
        <v>0</v>
      </c>
      <c r="V57" s="34">
        <f t="shared" si="4"/>
        <v>0</v>
      </c>
      <c r="W57" s="34">
        <f t="shared" si="5"/>
        <v>0</v>
      </c>
    </row>
    <row r="58" spans="2:23" ht="12" customHeight="1">
      <c r="B58" s="38" t="s">
        <v>62</v>
      </c>
      <c r="C58" s="11">
        <v>24954</v>
      </c>
      <c r="D58" s="39">
        <f t="shared" si="7"/>
        <v>14415</v>
      </c>
      <c r="E58" s="36">
        <f t="shared" si="1"/>
        <v>57.76628997355133</v>
      </c>
      <c r="F58" s="10">
        <f t="shared" si="6"/>
        <v>1221</v>
      </c>
      <c r="G58" s="11">
        <v>1196</v>
      </c>
      <c r="H58" s="11">
        <v>3</v>
      </c>
      <c r="I58" s="15">
        <v>22</v>
      </c>
      <c r="J58" s="40"/>
      <c r="K58" s="41">
        <f aca="true" t="shared" si="16" ref="K58:K65">SUM(L58:N58)</f>
        <v>74</v>
      </c>
      <c r="L58" s="11">
        <v>68</v>
      </c>
      <c r="M58" s="11">
        <v>0</v>
      </c>
      <c r="N58" s="15">
        <v>6</v>
      </c>
      <c r="O58" s="42">
        <f aca="true" t="shared" si="17" ref="O58:O64">SUM(P58:R58)</f>
        <v>13120</v>
      </c>
      <c r="P58" s="11">
        <v>13008</v>
      </c>
      <c r="Q58" s="11">
        <v>102</v>
      </c>
      <c r="R58" s="15">
        <v>10</v>
      </c>
      <c r="S58" s="8" t="s">
        <v>62</v>
      </c>
      <c r="T58" s="34">
        <f t="shared" si="2"/>
        <v>0</v>
      </c>
      <c r="U58" s="34">
        <f t="shared" si="3"/>
        <v>0</v>
      </c>
      <c r="V58" s="34">
        <f t="shared" si="4"/>
        <v>0</v>
      </c>
      <c r="W58" s="34">
        <f t="shared" si="5"/>
        <v>0</v>
      </c>
    </row>
    <row r="59" spans="2:23" ht="12" customHeight="1">
      <c r="B59" s="38" t="s">
        <v>63</v>
      </c>
      <c r="C59" s="11">
        <v>2561</v>
      </c>
      <c r="D59" s="39">
        <f t="shared" si="7"/>
        <v>1674</v>
      </c>
      <c r="E59" s="36">
        <f t="shared" si="1"/>
        <v>65.36509176103084</v>
      </c>
      <c r="F59" s="10">
        <f t="shared" si="6"/>
        <v>174</v>
      </c>
      <c r="G59" s="11">
        <v>171</v>
      </c>
      <c r="H59" s="11">
        <v>1</v>
      </c>
      <c r="I59" s="15">
        <v>2</v>
      </c>
      <c r="J59" s="40"/>
      <c r="K59" s="41">
        <f t="shared" si="16"/>
        <v>8</v>
      </c>
      <c r="L59" s="11">
        <v>8</v>
      </c>
      <c r="M59" s="11">
        <v>0</v>
      </c>
      <c r="N59" s="15">
        <v>0</v>
      </c>
      <c r="O59" s="42">
        <f t="shared" si="17"/>
        <v>1492</v>
      </c>
      <c r="P59" s="11">
        <v>1484</v>
      </c>
      <c r="Q59" s="11">
        <v>7</v>
      </c>
      <c r="R59" s="15">
        <v>1</v>
      </c>
      <c r="S59" s="8" t="s">
        <v>63</v>
      </c>
      <c r="T59" s="34">
        <f t="shared" si="2"/>
        <v>0</v>
      </c>
      <c r="U59" s="34">
        <f t="shared" si="3"/>
        <v>0</v>
      </c>
      <c r="V59" s="34">
        <f t="shared" si="4"/>
        <v>0</v>
      </c>
      <c r="W59" s="34">
        <f t="shared" si="5"/>
        <v>0</v>
      </c>
    </row>
    <row r="60" spans="2:23" ht="12" customHeight="1">
      <c r="B60" s="38" t="s">
        <v>64</v>
      </c>
      <c r="C60" s="11">
        <v>1480</v>
      </c>
      <c r="D60" s="39">
        <f t="shared" si="7"/>
        <v>841</v>
      </c>
      <c r="E60" s="36">
        <f t="shared" si="1"/>
        <v>56.82432432432433</v>
      </c>
      <c r="F60" s="10">
        <f t="shared" si="6"/>
        <v>175</v>
      </c>
      <c r="G60" s="11">
        <v>144</v>
      </c>
      <c r="H60" s="11">
        <v>6</v>
      </c>
      <c r="I60" s="15">
        <v>25</v>
      </c>
      <c r="J60" s="40"/>
      <c r="K60" s="41">
        <f t="shared" si="16"/>
        <v>26</v>
      </c>
      <c r="L60" s="11">
        <v>25</v>
      </c>
      <c r="M60" s="11">
        <v>0</v>
      </c>
      <c r="N60" s="15">
        <v>1</v>
      </c>
      <c r="O60" s="42">
        <f t="shared" si="17"/>
        <v>640</v>
      </c>
      <c r="P60" s="11">
        <v>637</v>
      </c>
      <c r="Q60" s="11">
        <v>1</v>
      </c>
      <c r="R60" s="15">
        <v>2</v>
      </c>
      <c r="S60" s="8" t="s">
        <v>64</v>
      </c>
      <c r="T60" s="34">
        <f t="shared" si="2"/>
        <v>0</v>
      </c>
      <c r="U60" s="34">
        <f t="shared" si="3"/>
        <v>0</v>
      </c>
      <c r="V60" s="34">
        <f t="shared" si="4"/>
        <v>0</v>
      </c>
      <c r="W60" s="34">
        <f t="shared" si="5"/>
        <v>0</v>
      </c>
    </row>
    <row r="61" spans="2:23" ht="12" customHeight="1">
      <c r="B61" s="38" t="s">
        <v>65</v>
      </c>
      <c r="C61" s="11">
        <v>4656</v>
      </c>
      <c r="D61" s="39">
        <f t="shared" si="7"/>
        <v>3006</v>
      </c>
      <c r="E61" s="36">
        <f t="shared" si="1"/>
        <v>64.5618556701031</v>
      </c>
      <c r="F61" s="10">
        <f t="shared" si="6"/>
        <v>375</v>
      </c>
      <c r="G61" s="11">
        <v>366</v>
      </c>
      <c r="H61" s="11">
        <v>9</v>
      </c>
      <c r="I61" s="15">
        <v>0</v>
      </c>
      <c r="J61" s="40"/>
      <c r="K61" s="41">
        <f t="shared" si="16"/>
        <v>45</v>
      </c>
      <c r="L61" s="11">
        <v>45</v>
      </c>
      <c r="M61" s="11">
        <v>0</v>
      </c>
      <c r="N61" s="15">
        <v>0</v>
      </c>
      <c r="O61" s="42">
        <f t="shared" si="17"/>
        <v>2586</v>
      </c>
      <c r="P61" s="11">
        <v>2583</v>
      </c>
      <c r="Q61" s="11">
        <v>2</v>
      </c>
      <c r="R61" s="15">
        <v>1</v>
      </c>
      <c r="S61" s="8" t="s">
        <v>65</v>
      </c>
      <c r="T61" s="34">
        <f t="shared" si="2"/>
        <v>0</v>
      </c>
      <c r="U61" s="34">
        <f t="shared" si="3"/>
        <v>0</v>
      </c>
      <c r="V61" s="34">
        <f t="shared" si="4"/>
        <v>0</v>
      </c>
      <c r="W61" s="34">
        <f t="shared" si="5"/>
        <v>0</v>
      </c>
    </row>
    <row r="62" spans="2:23" ht="12" customHeight="1">
      <c r="B62" s="38" t="s">
        <v>66</v>
      </c>
      <c r="C62" s="11">
        <v>2453</v>
      </c>
      <c r="D62" s="39">
        <f t="shared" si="7"/>
        <v>1406</v>
      </c>
      <c r="E62" s="36">
        <f t="shared" si="1"/>
        <v>57.31757032205462</v>
      </c>
      <c r="F62" s="10">
        <f t="shared" si="6"/>
        <v>167</v>
      </c>
      <c r="G62" s="11">
        <v>166</v>
      </c>
      <c r="H62" s="11">
        <v>0</v>
      </c>
      <c r="I62" s="15">
        <v>1</v>
      </c>
      <c r="J62" s="40"/>
      <c r="K62" s="41">
        <f t="shared" si="16"/>
        <v>10</v>
      </c>
      <c r="L62" s="11">
        <v>10</v>
      </c>
      <c r="M62" s="11">
        <v>0</v>
      </c>
      <c r="N62" s="15">
        <v>0</v>
      </c>
      <c r="O62" s="42">
        <f t="shared" si="17"/>
        <v>1229</v>
      </c>
      <c r="P62" s="11">
        <v>1222</v>
      </c>
      <c r="Q62" s="11">
        <v>0</v>
      </c>
      <c r="R62" s="15">
        <v>7</v>
      </c>
      <c r="S62" s="8" t="s">
        <v>66</v>
      </c>
      <c r="T62" s="34">
        <f t="shared" si="2"/>
        <v>0</v>
      </c>
      <c r="U62" s="34">
        <f t="shared" si="3"/>
        <v>0</v>
      </c>
      <c r="V62" s="34">
        <f t="shared" si="4"/>
        <v>0</v>
      </c>
      <c r="W62" s="34">
        <f t="shared" si="5"/>
        <v>0</v>
      </c>
    </row>
    <row r="63" spans="2:23" ht="12" customHeight="1">
      <c r="B63" s="38" t="s">
        <v>67</v>
      </c>
      <c r="C63" s="11">
        <v>2739</v>
      </c>
      <c r="D63" s="39">
        <f t="shared" si="7"/>
        <v>1992</v>
      </c>
      <c r="E63" s="36">
        <f t="shared" si="1"/>
        <v>72.72727272727273</v>
      </c>
      <c r="F63" s="10">
        <f t="shared" si="6"/>
        <v>147</v>
      </c>
      <c r="G63" s="11">
        <v>147</v>
      </c>
      <c r="H63" s="11">
        <v>0</v>
      </c>
      <c r="I63" s="15">
        <v>0</v>
      </c>
      <c r="J63" s="40"/>
      <c r="K63" s="41">
        <f t="shared" si="16"/>
        <v>15</v>
      </c>
      <c r="L63" s="11">
        <v>15</v>
      </c>
      <c r="M63" s="11">
        <v>0</v>
      </c>
      <c r="N63" s="15">
        <v>0</v>
      </c>
      <c r="O63" s="42">
        <f t="shared" si="17"/>
        <v>1830</v>
      </c>
      <c r="P63" s="11">
        <v>1824</v>
      </c>
      <c r="Q63" s="11">
        <v>1</v>
      </c>
      <c r="R63" s="15">
        <v>5</v>
      </c>
      <c r="S63" s="8" t="s">
        <v>67</v>
      </c>
      <c r="T63" s="34">
        <f t="shared" si="2"/>
        <v>0</v>
      </c>
      <c r="U63" s="34">
        <f t="shared" si="3"/>
        <v>0</v>
      </c>
      <c r="V63" s="34">
        <f t="shared" si="4"/>
        <v>0</v>
      </c>
      <c r="W63" s="34">
        <f t="shared" si="5"/>
        <v>0</v>
      </c>
    </row>
    <row r="64" spans="2:23" ht="12" customHeight="1">
      <c r="B64" s="38" t="s">
        <v>68</v>
      </c>
      <c r="C64" s="11">
        <v>3144</v>
      </c>
      <c r="D64" s="39">
        <f t="shared" si="7"/>
        <v>2173</v>
      </c>
      <c r="E64" s="36">
        <f t="shared" si="1"/>
        <v>69.11577608142494</v>
      </c>
      <c r="F64" s="10">
        <f t="shared" si="6"/>
        <v>206</v>
      </c>
      <c r="G64" s="11">
        <v>206</v>
      </c>
      <c r="H64" s="11">
        <v>0</v>
      </c>
      <c r="I64" s="15">
        <v>0</v>
      </c>
      <c r="J64" s="40"/>
      <c r="K64" s="41">
        <f t="shared" si="16"/>
        <v>25</v>
      </c>
      <c r="L64" s="11">
        <v>24</v>
      </c>
      <c r="M64" s="11">
        <v>0</v>
      </c>
      <c r="N64" s="15">
        <v>1</v>
      </c>
      <c r="O64" s="42">
        <f t="shared" si="17"/>
        <v>1942</v>
      </c>
      <c r="P64" s="11">
        <v>1935</v>
      </c>
      <c r="Q64" s="11">
        <v>4</v>
      </c>
      <c r="R64" s="15">
        <v>3</v>
      </c>
      <c r="S64" s="8" t="s">
        <v>68</v>
      </c>
      <c r="T64" s="34">
        <f t="shared" si="2"/>
        <v>0</v>
      </c>
      <c r="U64" s="34">
        <f t="shared" si="3"/>
        <v>0</v>
      </c>
      <c r="V64" s="34">
        <f t="shared" si="4"/>
        <v>0</v>
      </c>
      <c r="W64" s="34">
        <f t="shared" si="5"/>
        <v>0</v>
      </c>
    </row>
    <row r="65" spans="2:23" ht="12" customHeight="1" thickBot="1">
      <c r="B65" s="43" t="s">
        <v>69</v>
      </c>
      <c r="C65" s="13">
        <v>2778</v>
      </c>
      <c r="D65" s="44">
        <f t="shared" si="7"/>
        <v>741</v>
      </c>
      <c r="E65" s="45">
        <f t="shared" si="1"/>
        <v>26.673866090712746</v>
      </c>
      <c r="F65" s="46">
        <f t="shared" si="6"/>
        <v>243</v>
      </c>
      <c r="G65" s="13">
        <v>224</v>
      </c>
      <c r="H65" s="13">
        <v>0</v>
      </c>
      <c r="I65" s="17">
        <v>19</v>
      </c>
      <c r="J65" s="40"/>
      <c r="K65" s="47">
        <f t="shared" si="16"/>
        <v>29</v>
      </c>
      <c r="L65" s="13">
        <v>28</v>
      </c>
      <c r="M65" s="13">
        <v>0</v>
      </c>
      <c r="N65" s="17">
        <v>1</v>
      </c>
      <c r="O65" s="48">
        <f>SUM(P65:R65)</f>
        <v>469</v>
      </c>
      <c r="P65" s="13">
        <v>468</v>
      </c>
      <c r="Q65" s="13">
        <v>0</v>
      </c>
      <c r="R65" s="17">
        <v>1</v>
      </c>
      <c r="S65" s="9" t="s">
        <v>69</v>
      </c>
      <c r="T65" s="34">
        <f t="shared" si="2"/>
        <v>0</v>
      </c>
      <c r="U65" s="34">
        <f t="shared" si="3"/>
        <v>0</v>
      </c>
      <c r="V65" s="34">
        <f t="shared" si="4"/>
        <v>0</v>
      </c>
      <c r="W65" s="34">
        <f t="shared" si="5"/>
        <v>0</v>
      </c>
    </row>
    <row r="68" spans="2:18" ht="12">
      <c r="B68" s="49" t="s">
        <v>71</v>
      </c>
      <c r="C68" s="50">
        <f>SUM(C7,C13,C20,C21,C32,C39,C46,C52,C57)-C6</f>
        <v>0</v>
      </c>
      <c r="D68" s="50">
        <f>SUM(D7,D13,D20,D21,D32,D39,D46,D52,D57)-D6</f>
        <v>0</v>
      </c>
      <c r="E68" s="50"/>
      <c r="F68" s="50">
        <f>SUM(F7,F13,F20,F21,F32,F39,F46,F52,F57)-F6</f>
        <v>0</v>
      </c>
      <c r="G68" s="50">
        <f>SUM(G7,G13,G20,G21,G32,G39,G46,G52,G57)-G6</f>
        <v>0</v>
      </c>
      <c r="H68" s="50"/>
      <c r="I68" s="50">
        <f>SUM(I7,I13,I20,I21,I32,I39,I46,I52,I57)-I6</f>
        <v>0</v>
      </c>
      <c r="J68" s="50"/>
      <c r="K68" s="50"/>
      <c r="L68" s="50">
        <f>SUM(L7,L13,L20,L21,L32,L39,L46,L52,L57)-L6</f>
        <v>0</v>
      </c>
      <c r="M68" s="50">
        <f>SUM(M7,M13,M20,M21,M32,M39,M46,M52,M57)-M6</f>
        <v>0</v>
      </c>
      <c r="N68" s="50"/>
      <c r="O68" s="50">
        <f>SUM(O7,O13,O20,O21,O32,O39,O46,O52,O57)-O6</f>
        <v>0</v>
      </c>
      <c r="P68" s="50">
        <f>SUM(P7,P13,P20,P21,P32,P39,P46,P52,P57)-P6</f>
        <v>0</v>
      </c>
      <c r="Q68" s="50">
        <f>SUM(Q7,Q13,Q20,Q21,Q32,Q39,Q46,Q52,Q57)-Q6</f>
        <v>0</v>
      </c>
      <c r="R68" s="50">
        <f>SUM(R7,R13,R20,R21,R32,R39,R46,R52,R57)-R6</f>
        <v>0</v>
      </c>
    </row>
    <row r="69" spans="2:18" ht="12">
      <c r="B69" s="1" t="s">
        <v>72</v>
      </c>
      <c r="C69" s="50">
        <f>SUM(C8:C12)-C7</f>
        <v>0</v>
      </c>
      <c r="D69" s="50">
        <f>SUM(D8:D12)-D7</f>
        <v>0</v>
      </c>
      <c r="E69" s="50"/>
      <c r="F69" s="50">
        <f>SUM(F8:F12)-F7</f>
        <v>0</v>
      </c>
      <c r="G69" s="50">
        <f>SUM(G8:G12)-G7</f>
        <v>0</v>
      </c>
      <c r="H69" s="50"/>
      <c r="I69" s="50">
        <f>SUM(I8:I12)-I7</f>
        <v>0</v>
      </c>
      <c r="J69" s="50"/>
      <c r="K69" s="50"/>
      <c r="L69" s="50">
        <f>SUM(L8:L12)-L7</f>
        <v>0</v>
      </c>
      <c r="M69" s="50">
        <f>SUM(M8:M12)-M7</f>
        <v>0</v>
      </c>
      <c r="N69" s="50"/>
      <c r="O69" s="50">
        <f>SUM(O8:O12)-O7</f>
        <v>0</v>
      </c>
      <c r="P69" s="50">
        <f>SUM(P8:P12)-P7</f>
        <v>0</v>
      </c>
      <c r="Q69" s="50">
        <f>SUM(Q8:Q12)-Q7</f>
        <v>0</v>
      </c>
      <c r="R69" s="50">
        <f>SUM(R8:R12)-R7</f>
        <v>0</v>
      </c>
    </row>
    <row r="70" spans="2:18" ht="12">
      <c r="B70" s="49" t="s">
        <v>73</v>
      </c>
      <c r="C70" s="50">
        <f>SUM(C14:C19)-C13</f>
        <v>0</v>
      </c>
      <c r="D70" s="50">
        <f>SUM(D14:D19)-D13</f>
        <v>0</v>
      </c>
      <c r="E70" s="50"/>
      <c r="F70" s="50">
        <f>SUM(F14:F19)-F13</f>
        <v>0</v>
      </c>
      <c r="G70" s="50">
        <f>SUM(G14:G19)-G13</f>
        <v>0</v>
      </c>
      <c r="H70" s="50"/>
      <c r="I70" s="50">
        <f>SUM(I14:I19)-I13</f>
        <v>0</v>
      </c>
      <c r="J70" s="50"/>
      <c r="K70" s="50"/>
      <c r="L70" s="50">
        <f>SUM(L14:L19)-L13</f>
        <v>0</v>
      </c>
      <c r="M70" s="50">
        <f>SUM(M14:M19)-M13</f>
        <v>0</v>
      </c>
      <c r="N70" s="50"/>
      <c r="O70" s="50">
        <f>SUM(O14:O19)-O13</f>
        <v>0</v>
      </c>
      <c r="P70" s="50">
        <f>SUM(P14:P19)-P13</f>
        <v>0</v>
      </c>
      <c r="Q70" s="50">
        <f>SUM(Q14:Q19)-Q13</f>
        <v>0</v>
      </c>
      <c r="R70" s="50">
        <f>SUM(R14:R19)-R13</f>
        <v>0</v>
      </c>
    </row>
    <row r="71" spans="2:18" ht="12">
      <c r="B71" s="49" t="s">
        <v>74</v>
      </c>
      <c r="C71" s="50">
        <f>SUM(C22:C31)-C21</f>
        <v>0</v>
      </c>
      <c r="D71" s="50">
        <f>SUM(D22:D31)-D21</f>
        <v>0</v>
      </c>
      <c r="E71" s="50"/>
      <c r="F71" s="50">
        <f>SUM(F22:F31)-F21</f>
        <v>0</v>
      </c>
      <c r="G71" s="50">
        <f>SUM(G22:G31)-G21</f>
        <v>0</v>
      </c>
      <c r="H71" s="50"/>
      <c r="I71" s="50">
        <f>SUM(I22:I31)-I21</f>
        <v>0</v>
      </c>
      <c r="J71" s="50"/>
      <c r="K71" s="50"/>
      <c r="L71" s="50">
        <f>SUM(L22:L31)-L21</f>
        <v>0</v>
      </c>
      <c r="M71" s="50">
        <f>SUM(M22:M31)-M21</f>
        <v>0</v>
      </c>
      <c r="N71" s="50"/>
      <c r="O71" s="50">
        <f>SUM(O22:O31)-O21</f>
        <v>0</v>
      </c>
      <c r="P71" s="50">
        <f>SUM(P22:P31)-P21</f>
        <v>0</v>
      </c>
      <c r="Q71" s="50">
        <f>SUM(Q22:Q31)-Q21</f>
        <v>0</v>
      </c>
      <c r="R71" s="50">
        <f>SUM(R22:R31)-R21</f>
        <v>0</v>
      </c>
    </row>
    <row r="72" spans="2:18" ht="12">
      <c r="B72" s="49" t="s">
        <v>75</v>
      </c>
      <c r="C72" s="50">
        <f>SUM(C33:C38)-C32</f>
        <v>0</v>
      </c>
      <c r="D72" s="50">
        <f>SUM(D33:D38)-D32</f>
        <v>0</v>
      </c>
      <c r="E72" s="50"/>
      <c r="F72" s="50">
        <f>SUM(F33:F38)-F32</f>
        <v>0</v>
      </c>
      <c r="G72" s="50">
        <f>SUM(G33:G38)-G32</f>
        <v>0</v>
      </c>
      <c r="H72" s="50"/>
      <c r="I72" s="50">
        <f>SUM(I33:I38)-I32</f>
        <v>0</v>
      </c>
      <c r="J72" s="50"/>
      <c r="K72" s="50"/>
      <c r="L72" s="50">
        <f>SUM(L33:L38)-L32</f>
        <v>0</v>
      </c>
      <c r="M72" s="50">
        <f>SUM(M33:M38)-M32</f>
        <v>0</v>
      </c>
      <c r="N72" s="50"/>
      <c r="O72" s="50">
        <f>SUM(O33:O38)-O32</f>
        <v>0</v>
      </c>
      <c r="P72" s="50">
        <f>SUM(P33:P38)-P32</f>
        <v>0</v>
      </c>
      <c r="Q72" s="50">
        <f>SUM(Q33:Q38)-Q32</f>
        <v>0</v>
      </c>
      <c r="R72" s="50">
        <f>SUM(R33:R38)-R32</f>
        <v>0</v>
      </c>
    </row>
    <row r="73" spans="2:18" ht="12">
      <c r="B73" s="49" t="s">
        <v>76</v>
      </c>
      <c r="C73" s="50">
        <f>SUM(C40:C45)-C39</f>
        <v>0</v>
      </c>
      <c r="D73" s="50">
        <f>SUM(D40:D45)-D39</f>
        <v>0</v>
      </c>
      <c r="E73" s="50"/>
      <c r="F73" s="50">
        <f>SUM(F40:F45)-F39</f>
        <v>0</v>
      </c>
      <c r="G73" s="50">
        <f>SUM(G40:G45)-G39</f>
        <v>0</v>
      </c>
      <c r="H73" s="50"/>
      <c r="I73" s="50">
        <f>SUM(I40:I45)-I39</f>
        <v>0</v>
      </c>
      <c r="J73" s="50"/>
      <c r="K73" s="50"/>
      <c r="L73" s="50">
        <f>SUM(L40:L45)-L39</f>
        <v>0</v>
      </c>
      <c r="M73" s="50">
        <f>SUM(M40:M45)-M39</f>
        <v>0</v>
      </c>
      <c r="N73" s="50"/>
      <c r="O73" s="50">
        <f>SUM(O40:O45)-O39</f>
        <v>0</v>
      </c>
      <c r="P73" s="50">
        <f>SUM(P40:P45)-P39</f>
        <v>0</v>
      </c>
      <c r="Q73" s="50">
        <f>SUM(Q40:Q45)-Q39</f>
        <v>0</v>
      </c>
      <c r="R73" s="50">
        <f>SUM(R40:R45)-R39</f>
        <v>0</v>
      </c>
    </row>
    <row r="74" spans="2:18" ht="12">
      <c r="B74" s="49" t="s">
        <v>77</v>
      </c>
      <c r="C74" s="50">
        <f>SUM(C47:C51)-C46</f>
        <v>0</v>
      </c>
      <c r="D74" s="50">
        <f>SUM(D47:D51)-D46</f>
        <v>0</v>
      </c>
      <c r="E74" s="50"/>
      <c r="F74" s="50">
        <f>SUM(F47:F51)-F46</f>
        <v>0</v>
      </c>
      <c r="G74" s="50">
        <f>SUM(G47:G51)-G46</f>
        <v>0</v>
      </c>
      <c r="H74" s="50"/>
      <c r="I74" s="50">
        <f>SUM(I47:I51)-I46</f>
        <v>0</v>
      </c>
      <c r="J74" s="50"/>
      <c r="K74" s="50"/>
      <c r="L74" s="50">
        <f>SUM(L47:L51)-L46</f>
        <v>0</v>
      </c>
      <c r="M74" s="50">
        <f>SUM(M47:M51)-M46</f>
        <v>0</v>
      </c>
      <c r="N74" s="50"/>
      <c r="O74" s="50">
        <f>SUM(O47:O51)-O46</f>
        <v>0</v>
      </c>
      <c r="P74" s="50">
        <f>SUM(P47:P51)-P46</f>
        <v>0</v>
      </c>
      <c r="Q74" s="50">
        <f>SUM(Q47:Q51)-Q46</f>
        <v>0</v>
      </c>
      <c r="R74" s="50">
        <f>SUM(R47:R51)-R46</f>
        <v>0</v>
      </c>
    </row>
    <row r="75" spans="2:18" ht="12">
      <c r="B75" s="49" t="s">
        <v>78</v>
      </c>
      <c r="C75" s="50">
        <f>SUM(C53:C56)-C52</f>
        <v>0</v>
      </c>
      <c r="D75" s="50">
        <f>SUM(D53:D56)-D52</f>
        <v>0</v>
      </c>
      <c r="E75" s="50"/>
      <c r="F75" s="50">
        <f>SUM(F53:F56)-F52</f>
        <v>0</v>
      </c>
      <c r="G75" s="50">
        <f>SUM(G53:G56)-G52</f>
        <v>0</v>
      </c>
      <c r="H75" s="50"/>
      <c r="I75" s="50">
        <f>SUM(I53:I56)-I52</f>
        <v>0</v>
      </c>
      <c r="J75" s="50"/>
      <c r="K75" s="50"/>
      <c r="L75" s="50">
        <f>SUM(L53:L56)-L52</f>
        <v>0</v>
      </c>
      <c r="M75" s="50">
        <f>SUM(M53:M56)-M52</f>
        <v>0</v>
      </c>
      <c r="N75" s="50"/>
      <c r="O75" s="50">
        <f>SUM(O53:O56)-O52</f>
        <v>0</v>
      </c>
      <c r="P75" s="50">
        <f>SUM(P53:P56)-P52</f>
        <v>0</v>
      </c>
      <c r="Q75" s="50">
        <f>SUM(Q53:Q56)-Q52</f>
        <v>0</v>
      </c>
      <c r="R75" s="50">
        <f>SUM(R53:R56)-R52</f>
        <v>0</v>
      </c>
    </row>
    <row r="76" spans="2:18" ht="12">
      <c r="B76" s="49" t="s">
        <v>79</v>
      </c>
      <c r="C76" s="50">
        <f>SUM(C58:C65)-C57</f>
        <v>0</v>
      </c>
      <c r="D76" s="50">
        <f>SUM(D58:D65)-D57</f>
        <v>0</v>
      </c>
      <c r="E76" s="50"/>
      <c r="F76" s="50">
        <f>SUM(F58:F65)-F57</f>
        <v>0</v>
      </c>
      <c r="G76" s="50">
        <f>SUM(G58:G65)-G57</f>
        <v>0</v>
      </c>
      <c r="H76" s="50"/>
      <c r="I76" s="50">
        <f>SUM(I58:I65)-I57</f>
        <v>0</v>
      </c>
      <c r="J76" s="50"/>
      <c r="K76" s="50"/>
      <c r="L76" s="50">
        <f>SUM(L58:L65)-L57</f>
        <v>0</v>
      </c>
      <c r="M76" s="50">
        <f>SUM(M58:M65)-M57</f>
        <v>0</v>
      </c>
      <c r="N76" s="50"/>
      <c r="O76" s="50">
        <f>SUM(O58:O65)-O57</f>
        <v>0</v>
      </c>
      <c r="P76" s="50">
        <f>SUM(P58:P65)-P57</f>
        <v>0</v>
      </c>
      <c r="Q76" s="50">
        <f>SUM(Q58:Q65)-Q57</f>
        <v>0</v>
      </c>
      <c r="R76" s="50">
        <f>SUM(R58:R65)-R57</f>
        <v>0</v>
      </c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2022-07-28T02:39:25Z</dcterms:created>
  <dcterms:modified xsi:type="dcterms:W3CDTF">2022-07-28T02:39:25Z</dcterms:modified>
  <cp:category/>
  <cp:version/>
  <cp:contentType/>
  <cp:contentStatus/>
</cp:coreProperties>
</file>