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'01'!$B$2:$Q$65</definedName>
  </definedNames>
  <calcPr fullCalcOnLoad="1"/>
</workbook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<sst xmlns="http://schemas.openxmlformats.org/spreadsheetml/2006/main" count="91" uniqueCount="82">
  <si>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</si>
  <si>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</si>
  <si>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</si>
  <si>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</si>
  <si>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</si>
  <si>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</si>
  <si>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</si>
  <si>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東北管区</t>
  </si>
  <si>
    <t>青森</t>
  </si>
  <si>
    <t>岩手</t>
  </si>
  <si>
    <t>宮城</t>
  </si>
  <si>
    <t>秋田</t>
  </si>
  <si>
    <t>山形</t>
  </si>
  <si>
    <t>福島</t>
  </si>
  <si>
    <t>警視庁</t>
  </si>
  <si>
    <t>関東管区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</si>
  <si>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</si>
  <si>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</si>
  <si>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</si>
  <si>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</si>
  <si>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</si>
  <si>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</si>
  <si>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</si>
  <si>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</si>
  <si>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</si>
  <si>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</si>
  <si>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中部管区</t>
  </si>
  <si>
    <t>富山</t>
  </si>
  <si>
    <t>石川</t>
  </si>
  <si>
    <t>福井</t>
  </si>
  <si>
    <t>岐阜</t>
  </si>
  <si>
    <t>愛知</t>
  </si>
  <si>
    <t>三重</t>
  </si>
  <si>
    <t>近畿管区</t>
  </si>
  <si>
    <t>滋賀</t>
  </si>
  <si>
    <t>京都</t>
  </si>
  <si>
    <t>大阪</t>
  </si>
  <si>
    <t>兵庫</t>
  </si>
  <si>
    <t>奈良</t>
  </si>
  <si>
    <t>和歌山</t>
  </si>
  <si>
    <t>中国管区</t>
  </si>
  <si>
    <t>鳥取</t>
  </si>
  <si>
    <t>島根</t>
  </si>
  <si>
    <t>岡山</t>
  </si>
  <si>
    <t>広島</t>
  </si>
  <si>
    <t>山口</t>
  </si>
  <si>
    <t>四国管区</t>
  </si>
  <si>
    <t>徳島</t>
  </si>
  <si>
    <t>香川</t>
  </si>
  <si>
    <t>愛媛</t>
  </si>
  <si>
    <t>高知</t>
  </si>
  <si>
    <t>九州管区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</si>
  <si>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</si>
  <si>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</si>
  <si>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</si>
  <si>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</si>
  <si>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</si>
  <si>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</si>
  <si>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</si>
  <si>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</si>
  <si>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</si>
  <si>
    <t>回復件数</t>
  </si>
  <si>
    <t>回復率</t>
  </si>
  <si>
    <t>認知件数</t>
  </si>
  <si>
    <t>回復件数</t>
  </si>
  <si>
    <t>回復率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</si>
  <si>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</si>
  <si>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</si>
  <si>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</si>
  <si>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</si>
  <si>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</si>
  <si>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</si>
  <si>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</si>
  <si>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</si>
  <si>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</si>
  <si>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140　年次別　府県別　オートバイ盗　回復件数・率</t>
  </si>
  <si>
    <t>平成１８年</t>
  </si>
  <si>
    <t>平成１９年</t>
  </si>
  <si>
    <t>平成２０年</t>
  </si>
  <si>
    <t>平成２１年</t>
  </si>
  <si>
    <t>平成２２年</t>
  </si>
  <si>
    <t>その他５４４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</si>
</sst>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nee\a\l"/>
    <numFmt numFmtId="177" formatCode="#,##0;&quot;¥&quot;\-#,##0"/>
    <numFmt numFmtId="178" formatCode="#,##0.00;&quot;¥&quot;\-#,##0.00"/>
    <numFmt numFmtId="179" formatCode="&quot;¥&quot;#,##0;&quot;¥&quot;&quot;¥&quot;\-#,##0"/>
    <numFmt numFmtId="180" formatCode="&quot;¥&quot;#,##0.00;&quot;¥&quot;&quot;¥&quot;\-#,##0.00"/>
    <numFmt numFmtId="181" formatCode="#&quot;¥&quot;\ ?/?"/>
    <numFmt numFmtId="182" formatCode="#&quot;¥&quot;\ ??"/>
    <numFmt numFmtId="183" formatCode="d&quot;¥&quot;\-mmm&quot;¥&quot;\-yy"/>
    <numFmt numFmtId="184" formatCode="d&quot;¥&quot;\-mmm"/>
    <numFmt numFmtId="185" formatCode="mmm&quot;¥&quot;\-yy"/>
    <numFmt numFmtId="186" formatCode="h:mm&quot;¥&quot;\ AM/PM"/>
    <numFmt numFmtId="187" formatCode="h:mm:ss&quot;¥&quot;\ AM/PM"/>
    <numFmt numFmtId="188" formatCode="yyyy/m/d&quot;¥&quot;\ h:mm"/>
    <numFmt numFmtId="189" formatCode="_ &quot;¥&quot;* #,##0_ ;_ &quot;¥&quot;* &quot;¥&quot;\-#,##0_ ;_ &quot;¥&quot;* &quot;-&quot;_ ;_ @_ "/>
    <numFmt numFmtId="190" formatCode="_ * #,##0_ ;_ * &quot;¥&quot;\-#,##0_ ;_ * &quot;-&quot;_ ;_ @_ "/>
    <numFmt numFmtId="191" formatCode="_ &quot;¥&quot;* #,##0.00_ ;_ &quot;¥&quot;* &quot;¥&quot;\-#,##0.00_ ;_ &quot;¥&quot;* &quot;-&quot;??_ ;_ @_ "/>
    <numFmt numFmtId="192" formatCode="_ * #,##0.00_ ;_ * &quot;¥&quot;\-#,##0.00_ ;_ * &quot;-&quot;??_ ;_ @_ "/>
    <numFmt numFmtId="193" formatCode="&quot;¥&quot;\$#,##0_);&quot;¥&quot;\(&quot;¥&quot;\$#,##0&quot;¥&quot;\)"/>
    <numFmt numFmtId="194" formatCode="&quot;¥&quot;\$#,##0.00_);&quot;¥&quot;\(&quot;¥&quot;\$#,##0.00&quot;¥&quot;\)"/>
    <numFmt numFmtId="195" formatCode="[$-411]gggee&quot;¥&quot;\.m&quot;¥&quot;\.d"/>
    <numFmt numFmtId="196" formatCode="[$-411]gggee&quot;年&quot;m&quot;月&quot;d&quot;日&quot;"/>
    <numFmt numFmtId="197" formatCode="_ * ###0;_ * \-###0;_ * &quot;-&quot;;_ @"/>
    <numFmt numFmtId="198" formatCode="#,##0.0;[Red]\-#,##0.0"/>
    <numFmt numFmtId="199" formatCode="&quot;¥&quot;#,##0;[Red]&quot;¥&quot;\-#,##0;\-"/>
  </numFmts>
  <fonts count="43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Ｐゴシック"/>
      <family val="3"/>
    </font>
    <font>
      <sz val="6"/>
      <name val="明朝"/>
      <family val="3"/>
    </font>
    <font>
      <sz val="12"/>
      <name val="ＭＳ 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38" fontId="7" fillId="0" borderId="10" xfId="0" applyNumberFormat="1" applyFont="1" applyFill="1" applyBorder="1" applyAlignment="1">
      <alignment vertical="center"/>
    </xf>
    <xf numFmtId="38" fontId="7" fillId="0" borderId="11" xfId="0" applyNumberFormat="1" applyFont="1" applyFill="1" applyBorder="1" applyAlignment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 applyProtection="1">
      <alignment vertical="center"/>
      <protection locked="0"/>
    </xf>
    <xf numFmtId="38" fontId="7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38" fontId="0" fillId="0" borderId="13" xfId="0" applyNumberFormat="1" applyFill="1" applyBorder="1" applyAlignment="1">
      <alignment horizontal="center" vertical="center" wrapText="1"/>
    </xf>
    <xf numFmtId="38" fontId="0" fillId="0" borderId="14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8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38" fontId="7" fillId="0" borderId="18" xfId="0" applyNumberFormat="1" applyFont="1" applyFill="1" applyBorder="1" applyAlignment="1">
      <alignment horizontal="distributed" vertical="center"/>
    </xf>
    <xf numFmtId="38" fontId="7" fillId="0" borderId="19" xfId="0" applyNumberFormat="1" applyFont="1" applyFill="1" applyBorder="1" applyAlignment="1">
      <alignment vertical="center"/>
    </xf>
    <xf numFmtId="38" fontId="7" fillId="0" borderId="20" xfId="0" applyNumberFormat="1" applyFont="1" applyFill="1" applyBorder="1" applyAlignment="1">
      <alignment vertical="center"/>
    </xf>
    <xf numFmtId="198" fontId="7" fillId="0" borderId="21" xfId="0" applyNumberFormat="1" applyFont="1" applyFill="1" applyBorder="1" applyAlignment="1">
      <alignment vertical="center"/>
    </xf>
    <xf numFmtId="38" fontId="7" fillId="0" borderId="18" xfId="0" applyNumberFormat="1" applyFont="1" applyFill="1" applyBorder="1" applyAlignment="1">
      <alignment vertical="center"/>
    </xf>
    <xf numFmtId="198" fontId="7" fillId="0" borderId="22" xfId="0" applyNumberFormat="1" applyFont="1" applyFill="1" applyBorder="1" applyAlignment="1">
      <alignment vertical="center"/>
    </xf>
    <xf numFmtId="38" fontId="7" fillId="0" borderId="11" xfId="0" applyNumberFormat="1" applyFont="1" applyFill="1" applyBorder="1" applyAlignment="1">
      <alignment horizontal="distributed" vertical="center"/>
    </xf>
    <xf numFmtId="198" fontId="7" fillId="0" borderId="23" xfId="0" applyNumberFormat="1" applyFont="1" applyFill="1" applyBorder="1" applyAlignment="1">
      <alignment vertical="center"/>
    </xf>
    <xf numFmtId="198" fontId="7" fillId="0" borderId="24" xfId="0" applyNumberFormat="1" applyFont="1" applyFill="1" applyBorder="1" applyAlignment="1">
      <alignment vertical="center"/>
    </xf>
    <xf numFmtId="38" fontId="0" fillId="0" borderId="11" xfId="0" applyNumberFormat="1" applyFill="1" applyBorder="1" applyAlignment="1">
      <alignment horizontal="distributed" vertical="center"/>
    </xf>
    <xf numFmtId="38" fontId="0" fillId="0" borderId="25" xfId="0" applyNumberFormat="1" applyFill="1" applyBorder="1" applyAlignment="1">
      <alignment horizontal="distributed" vertical="center"/>
    </xf>
    <xf numFmtId="0" fontId="0" fillId="0" borderId="0" xfId="0" applyFill="1" applyAlignment="1" applyProtection="1">
      <alignment/>
      <protection locked="0"/>
    </xf>
    <xf numFmtId="199" fontId="0" fillId="0" borderId="0" xfId="0" applyNumberFormat="1" applyFill="1" applyAlignment="1" applyProtection="1">
      <alignment/>
      <protection locked="0"/>
    </xf>
    <xf numFmtId="38" fontId="7" fillId="0" borderId="20" xfId="0" applyNumberFormat="1" applyFont="1" applyBorder="1" applyAlignment="1">
      <alignment vertical="center"/>
    </xf>
    <xf numFmtId="198" fontId="7" fillId="0" borderId="21" xfId="0" applyNumberFormat="1" applyFont="1" applyBorder="1" applyAlignment="1">
      <alignment vertical="center"/>
    </xf>
    <xf numFmtId="38" fontId="7" fillId="33" borderId="19" xfId="0" applyNumberFormat="1" applyFont="1" applyFill="1" applyBorder="1" applyAlignment="1">
      <alignment vertical="center"/>
    </xf>
    <xf numFmtId="38" fontId="7" fillId="33" borderId="20" xfId="0" applyNumberFormat="1" applyFont="1" applyFill="1" applyBorder="1" applyAlignment="1">
      <alignment vertical="center"/>
    </xf>
    <xf numFmtId="38" fontId="7" fillId="0" borderId="11" xfId="0" applyNumberFormat="1" applyFont="1" applyBorder="1" applyAlignment="1">
      <alignment vertical="center"/>
    </xf>
    <xf numFmtId="198" fontId="7" fillId="0" borderId="24" xfId="0" applyNumberFormat="1" applyFont="1" applyBorder="1" applyAlignment="1">
      <alignment vertical="center"/>
    </xf>
    <xf numFmtId="38" fontId="7" fillId="33" borderId="10" xfId="0" applyNumberFormat="1" applyFont="1" applyFill="1" applyBorder="1" applyAlignment="1">
      <alignment vertical="center"/>
    </xf>
    <xf numFmtId="38" fontId="7" fillId="33" borderId="11" xfId="0" applyNumberFormat="1" applyFont="1" applyFill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7" fillId="0" borderId="12" xfId="0" applyNumberFormat="1" applyFont="1" applyBorder="1" applyAlignment="1" applyProtection="1">
      <alignment vertical="center"/>
      <protection locked="0"/>
    </xf>
    <xf numFmtId="38" fontId="7" fillId="33" borderId="10" xfId="0" applyNumberFormat="1" applyFont="1" applyFill="1" applyBorder="1" applyAlignment="1" applyProtection="1">
      <alignment vertical="center"/>
      <protection locked="0"/>
    </xf>
    <xf numFmtId="38" fontId="7" fillId="33" borderId="12" xfId="0" applyNumberFormat="1" applyFont="1" applyFill="1" applyBorder="1" applyAlignment="1" applyProtection="1">
      <alignment vertical="center"/>
      <protection locked="0"/>
    </xf>
    <xf numFmtId="38" fontId="7" fillId="0" borderId="19" xfId="0" applyNumberFormat="1" applyFont="1" applyBorder="1" applyAlignment="1">
      <alignment vertical="center"/>
    </xf>
    <xf numFmtId="38" fontId="7" fillId="0" borderId="10" xfId="0" applyNumberFormat="1" applyFont="1" applyBorder="1" applyAlignment="1">
      <alignment vertical="center"/>
    </xf>
    <xf numFmtId="198" fontId="7" fillId="0" borderId="23" xfId="0" applyNumberFormat="1" applyFont="1" applyBorder="1" applyAlignment="1">
      <alignment vertical="center"/>
    </xf>
    <xf numFmtId="38" fontId="7" fillId="0" borderId="10" xfId="0" applyNumberFormat="1" applyFont="1" applyBorder="1" applyAlignment="1" applyProtection="1">
      <alignment vertical="center"/>
      <protection locked="0"/>
    </xf>
    <xf numFmtId="38" fontId="0" fillId="0" borderId="10" xfId="0" applyNumberFormat="1" applyFont="1" applyFill="1" applyBorder="1" applyAlignment="1">
      <alignment vertical="center"/>
    </xf>
    <xf numFmtId="38" fontId="0" fillId="0" borderId="12" xfId="0" applyNumberFormat="1" applyFont="1" applyFill="1" applyBorder="1" applyAlignment="1">
      <alignment vertical="center"/>
    </xf>
    <xf numFmtId="198" fontId="0" fillId="0" borderId="23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198" fontId="0" fillId="0" borderId="24" xfId="0" applyNumberFormat="1" applyFont="1" applyFill="1" applyBorder="1" applyAlignment="1">
      <alignment vertical="center"/>
    </xf>
    <xf numFmtId="38" fontId="0" fillId="0" borderId="10" xfId="0" applyNumberFormat="1" applyFont="1" applyBorder="1" applyAlignment="1" applyProtection="1">
      <alignment vertical="center"/>
      <protection locked="0"/>
    </xf>
    <xf numFmtId="38" fontId="0" fillId="0" borderId="12" xfId="0" applyNumberFormat="1" applyFont="1" applyBorder="1" applyAlignment="1" applyProtection="1">
      <alignment vertical="center"/>
      <protection locked="0"/>
    </xf>
    <xf numFmtId="198" fontId="0" fillId="0" borderId="23" xfId="0" applyNumberFormat="1" applyFont="1" applyBorder="1" applyAlignment="1">
      <alignment vertical="center"/>
    </xf>
    <xf numFmtId="38" fontId="0" fillId="33" borderId="10" xfId="0" applyNumberFormat="1" applyFont="1" applyFill="1" applyBorder="1" applyAlignment="1" applyProtection="1">
      <alignment vertical="center"/>
      <protection locked="0"/>
    </xf>
    <xf numFmtId="38" fontId="0" fillId="33" borderId="12" xfId="0" applyNumberFormat="1" applyFont="1" applyFill="1" applyBorder="1" applyAlignment="1" applyProtection="1">
      <alignment vertical="center"/>
      <protection locked="0"/>
    </xf>
    <xf numFmtId="198" fontId="0" fillId="0" borderId="24" xfId="0" applyNumberFormat="1" applyFont="1" applyBorder="1" applyAlignment="1">
      <alignment vertical="center"/>
    </xf>
    <xf numFmtId="38" fontId="0" fillId="0" borderId="10" xfId="0" applyNumberFormat="1" applyFont="1" applyFill="1" applyBorder="1" applyAlignment="1" applyProtection="1">
      <alignment vertical="center"/>
      <protection locked="0"/>
    </xf>
    <xf numFmtId="38" fontId="0" fillId="0" borderId="12" xfId="0" applyNumberFormat="1" applyFont="1" applyFill="1" applyBorder="1" applyAlignment="1" applyProtection="1">
      <alignment vertical="center"/>
      <protection locked="0"/>
    </xf>
    <xf numFmtId="38" fontId="0" fillId="0" borderId="26" xfId="0" applyNumberFormat="1" applyFont="1" applyFill="1" applyBorder="1" applyAlignment="1">
      <alignment vertical="center"/>
    </xf>
    <xf numFmtId="38" fontId="0" fillId="0" borderId="27" xfId="0" applyNumberFormat="1" applyFont="1" applyFill="1" applyBorder="1" applyAlignment="1">
      <alignment vertical="center"/>
    </xf>
    <xf numFmtId="198" fontId="0" fillId="0" borderId="28" xfId="0" applyNumberFormat="1" applyFont="1" applyFill="1" applyBorder="1" applyAlignment="1">
      <alignment vertical="center"/>
    </xf>
    <xf numFmtId="38" fontId="0" fillId="0" borderId="25" xfId="0" applyNumberFormat="1" applyFont="1" applyFill="1" applyBorder="1" applyAlignment="1">
      <alignment vertical="center"/>
    </xf>
    <xf numFmtId="198" fontId="0" fillId="0" borderId="29" xfId="0" applyNumberFormat="1" applyFont="1" applyFill="1" applyBorder="1" applyAlignment="1">
      <alignment vertical="center"/>
    </xf>
    <xf numFmtId="38" fontId="0" fillId="0" borderId="26" xfId="0" applyNumberFormat="1" applyFont="1" applyBorder="1" applyAlignment="1" applyProtection="1">
      <alignment vertical="center"/>
      <protection locked="0"/>
    </xf>
    <xf numFmtId="38" fontId="0" fillId="0" borderId="27" xfId="0" applyNumberFormat="1" applyFont="1" applyBorder="1" applyAlignment="1" applyProtection="1">
      <alignment vertical="center"/>
      <protection locked="0"/>
    </xf>
    <xf numFmtId="198" fontId="0" fillId="0" borderId="28" xfId="0" applyNumberFormat="1" applyFont="1" applyBorder="1" applyAlignment="1">
      <alignment vertical="center"/>
    </xf>
    <xf numFmtId="38" fontId="0" fillId="33" borderId="26" xfId="0" applyNumberFormat="1" applyFont="1" applyFill="1" applyBorder="1" applyAlignment="1" applyProtection="1">
      <alignment vertical="center"/>
      <protection locked="0"/>
    </xf>
    <xf numFmtId="38" fontId="0" fillId="33" borderId="27" xfId="0" applyNumberFormat="1" applyFont="1" applyFill="1" applyBorder="1" applyAlignment="1" applyProtection="1">
      <alignment vertical="center"/>
      <protection locked="0"/>
    </xf>
    <xf numFmtId="198" fontId="0" fillId="0" borderId="29" xfId="0" applyNumberFormat="1" applyFont="1" applyBorder="1" applyAlignment="1">
      <alignment vertical="center"/>
    </xf>
    <xf numFmtId="38" fontId="0" fillId="0" borderId="26" xfId="0" applyNumberFormat="1" applyFont="1" applyFill="1" applyBorder="1" applyAlignment="1" applyProtection="1">
      <alignment vertical="center"/>
      <protection locked="0"/>
    </xf>
    <xf numFmtId="38" fontId="0" fillId="0" borderId="27" xfId="0" applyNumberFormat="1" applyFont="1" applyFill="1" applyBorder="1" applyAlignment="1" applyProtection="1">
      <alignment vertical="center"/>
      <protection locked="0"/>
    </xf>
    <xf numFmtId="38" fontId="0" fillId="0" borderId="30" xfId="0" applyNumberFormat="1" applyFill="1" applyBorder="1" applyAlignment="1">
      <alignment horizontal="center" vertical="center"/>
    </xf>
    <xf numFmtId="38" fontId="0" fillId="0" borderId="16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center"/>
    </xf>
    <xf numFmtId="38" fontId="0" fillId="0" borderId="31" xfId="0" applyNumberFormat="1" applyFill="1" applyBorder="1" applyAlignment="1">
      <alignment horizontal="center" vertical="center"/>
    </xf>
    <xf numFmtId="38" fontId="0" fillId="0" borderId="32" xfId="0" applyNumberFormat="1" applyFill="1" applyBorder="1" applyAlignment="1">
      <alignment horizontal="center" vertical="center"/>
    </xf>
    <xf numFmtId="38" fontId="0" fillId="0" borderId="33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6"/>
  <sheetViews>
    <sheetView tabSelected="1" view="pageBreakPreview" zoomScale="115" zoomScaleNormal="110" zoomScaleSheetLayoutView="11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3" sqref="B3"/>
    </sheetView>
  </sheetViews>
  <sheetFormatPr defaultColWidth="9.28125" defaultRowHeight="12"/>
  <cols>
    <col min="1" max="1" width="3.8515625" style="7" customWidth="1"/>
    <col min="2" max="4" width="8.8515625" style="7" customWidth="1"/>
    <col min="5" max="5" width="6.8515625" style="7" customWidth="1"/>
    <col min="6" max="7" width="8.8515625" style="7" customWidth="1"/>
    <col min="8" max="8" width="6.8515625" style="7" customWidth="1"/>
    <col min="9" max="10" width="8.8515625" style="7" customWidth="1"/>
    <col min="11" max="11" width="6.8515625" style="7" customWidth="1"/>
    <col min="12" max="13" width="8.8515625" style="7" customWidth="1"/>
    <col min="14" max="14" width="6.8515625" style="7" customWidth="1"/>
    <col min="15" max="16" width="8.8515625" style="7" customWidth="1"/>
    <col min="17" max="17" width="6.8515625" style="7" customWidth="1"/>
    <col min="18" max="18" width="3.8515625" style="7" customWidth="1"/>
    <col min="19" max="16384" width="9.28125" style="7" customWidth="1"/>
  </cols>
  <sheetData>
    <row r="1" ht="9">
      <c r="B1" s="7" t="s">
        <v>81</v>
      </c>
    </row>
    <row r="2" spans="2:17" ht="14.25">
      <c r="B2" s="72" t="s">
        <v>75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ht="12.75" customHeight="1" thickBot="1">
      <c r="C3" s="8"/>
    </row>
    <row r="4" spans="2:17" ht="12.75" customHeight="1">
      <c r="B4" s="70"/>
      <c r="C4" s="74" t="s">
        <v>76</v>
      </c>
      <c r="D4" s="75"/>
      <c r="E4" s="76"/>
      <c r="F4" s="74" t="s">
        <v>77</v>
      </c>
      <c r="G4" s="75"/>
      <c r="H4" s="75"/>
      <c r="I4" s="74" t="s">
        <v>78</v>
      </c>
      <c r="J4" s="75"/>
      <c r="K4" s="76"/>
      <c r="L4" s="74" t="s">
        <v>79</v>
      </c>
      <c r="M4" s="75"/>
      <c r="N4" s="76"/>
      <c r="O4" s="74" t="s">
        <v>80</v>
      </c>
      <c r="P4" s="75"/>
      <c r="Q4" s="75"/>
    </row>
    <row r="5" spans="2:17" ht="12.75" customHeight="1">
      <c r="B5" s="71"/>
      <c r="C5" s="9" t="s">
        <v>63</v>
      </c>
      <c r="D5" s="10" t="s">
        <v>64</v>
      </c>
      <c r="E5" s="11" t="s">
        <v>65</v>
      </c>
      <c r="F5" s="12" t="s">
        <v>63</v>
      </c>
      <c r="G5" s="10" t="s">
        <v>64</v>
      </c>
      <c r="H5" s="13" t="s">
        <v>65</v>
      </c>
      <c r="I5" s="9" t="s">
        <v>60</v>
      </c>
      <c r="J5" s="10" t="s">
        <v>61</v>
      </c>
      <c r="K5" s="11" t="s">
        <v>62</v>
      </c>
      <c r="L5" s="12" t="s">
        <v>60</v>
      </c>
      <c r="M5" s="10" t="s">
        <v>61</v>
      </c>
      <c r="N5" s="13" t="s">
        <v>62</v>
      </c>
      <c r="O5" s="9" t="s">
        <v>60</v>
      </c>
      <c r="P5" s="10" t="s">
        <v>61</v>
      </c>
      <c r="Q5" s="13" t="s">
        <v>62</v>
      </c>
    </row>
    <row r="6" spans="2:17" ht="12.75" customHeight="1">
      <c r="B6" s="14" t="s">
        <v>0</v>
      </c>
      <c r="C6" s="15">
        <v>93294</v>
      </c>
      <c r="D6" s="16">
        <v>37521</v>
      </c>
      <c r="E6" s="17">
        <v>40.21802045147598</v>
      </c>
      <c r="F6" s="18">
        <v>83028</v>
      </c>
      <c r="G6" s="16">
        <v>34640</v>
      </c>
      <c r="H6" s="19">
        <v>41.720865250277015</v>
      </c>
      <c r="I6" s="40">
        <v>80857</v>
      </c>
      <c r="J6" s="27">
        <v>32062</v>
      </c>
      <c r="K6" s="28">
        <f>+J6/I6*100</f>
        <v>39.65272023448805</v>
      </c>
      <c r="L6" s="29">
        <v>82811</v>
      </c>
      <c r="M6" s="30">
        <f>M7+M13+M20+M21+M32+M39+M46+M52+M57</f>
        <v>31421</v>
      </c>
      <c r="N6" s="28">
        <f>+M6/L6*100</f>
        <v>37.94302689256258</v>
      </c>
      <c r="O6" s="15">
        <v>74278</v>
      </c>
      <c r="P6" s="16">
        <f>P7+P13+P20+P21+P32+P39+P46+P52+P57</f>
        <v>28506</v>
      </c>
      <c r="Q6" s="19">
        <f>P6/O6*100</f>
        <v>38.37744688871537</v>
      </c>
    </row>
    <row r="7" spans="2:17" ht="12.75" customHeight="1">
      <c r="B7" s="20" t="s">
        <v>1</v>
      </c>
      <c r="C7" s="2">
        <v>930</v>
      </c>
      <c r="D7" s="4">
        <v>556</v>
      </c>
      <c r="E7" s="21">
        <v>59.78494623655914</v>
      </c>
      <c r="F7" s="3">
        <v>627</v>
      </c>
      <c r="G7" s="4">
        <v>389</v>
      </c>
      <c r="H7" s="22">
        <v>62.0414673046252</v>
      </c>
      <c r="I7" s="41">
        <v>598</v>
      </c>
      <c r="J7" s="31">
        <v>344</v>
      </c>
      <c r="K7" s="42">
        <f>+J7/I7*100</f>
        <v>57.52508361204013</v>
      </c>
      <c r="L7" s="33">
        <v>499</v>
      </c>
      <c r="M7" s="34">
        <f>SUM(M8:M12)</f>
        <v>268</v>
      </c>
      <c r="N7" s="32">
        <f>+M7/L7*100</f>
        <v>53.707414829659314</v>
      </c>
      <c r="O7" s="2">
        <v>362</v>
      </c>
      <c r="P7" s="3">
        <v>188</v>
      </c>
      <c r="Q7" s="22">
        <f aca="true" t="shared" si="0" ref="Q7:Q65">P7/O7*100</f>
        <v>51.93370165745856</v>
      </c>
    </row>
    <row r="8" spans="2:17" ht="12.75" customHeight="1">
      <c r="B8" s="23" t="s">
        <v>2</v>
      </c>
      <c r="C8" s="44">
        <v>744</v>
      </c>
      <c r="D8" s="45">
        <v>439</v>
      </c>
      <c r="E8" s="46">
        <v>59.005376344086024</v>
      </c>
      <c r="F8" s="47">
        <v>465</v>
      </c>
      <c r="G8" s="45">
        <v>290</v>
      </c>
      <c r="H8" s="48">
        <v>62.365591397849464</v>
      </c>
      <c r="I8" s="49">
        <v>513</v>
      </c>
      <c r="J8" s="50">
        <v>309</v>
      </c>
      <c r="K8" s="51">
        <f aca="true" t="shared" si="1" ref="K8:K65">+J8/I8*100</f>
        <v>60.23391812865497</v>
      </c>
      <c r="L8" s="52">
        <v>419</v>
      </c>
      <c r="M8" s="53">
        <v>223</v>
      </c>
      <c r="N8" s="54">
        <f aca="true" t="shared" si="2" ref="N8:N65">+M8/L8*100</f>
        <v>53.22195704057279</v>
      </c>
      <c r="O8" s="55">
        <v>299</v>
      </c>
      <c r="P8" s="56">
        <v>157</v>
      </c>
      <c r="Q8" s="48">
        <f t="shared" si="0"/>
        <v>52.508361204013376</v>
      </c>
    </row>
    <row r="9" spans="2:17" ht="12.75" customHeight="1">
      <c r="B9" s="23" t="s">
        <v>3</v>
      </c>
      <c r="C9" s="44">
        <v>115</v>
      </c>
      <c r="D9" s="45">
        <v>78</v>
      </c>
      <c r="E9" s="46">
        <v>67.82608695652173</v>
      </c>
      <c r="F9" s="47">
        <v>88</v>
      </c>
      <c r="G9" s="45">
        <v>53</v>
      </c>
      <c r="H9" s="48">
        <v>60.22727272727273</v>
      </c>
      <c r="I9" s="49">
        <v>20</v>
      </c>
      <c r="J9" s="50">
        <v>12</v>
      </c>
      <c r="K9" s="51">
        <f t="shared" si="1"/>
        <v>60</v>
      </c>
      <c r="L9" s="52">
        <v>34</v>
      </c>
      <c r="M9" s="53">
        <v>14</v>
      </c>
      <c r="N9" s="54">
        <f t="shared" si="2"/>
        <v>41.17647058823529</v>
      </c>
      <c r="O9" s="55">
        <v>29</v>
      </c>
      <c r="P9" s="56">
        <v>13</v>
      </c>
      <c r="Q9" s="48">
        <f t="shared" si="0"/>
        <v>44.827586206896555</v>
      </c>
    </row>
    <row r="10" spans="2:17" ht="12.75" customHeight="1">
      <c r="B10" s="23" t="s">
        <v>4</v>
      </c>
      <c r="C10" s="44">
        <v>31</v>
      </c>
      <c r="D10" s="45">
        <v>21</v>
      </c>
      <c r="E10" s="46">
        <v>67.74193548387096</v>
      </c>
      <c r="F10" s="47">
        <v>41</v>
      </c>
      <c r="G10" s="45">
        <v>26</v>
      </c>
      <c r="H10" s="48">
        <v>63.41463414634146</v>
      </c>
      <c r="I10" s="49">
        <v>43</v>
      </c>
      <c r="J10" s="50">
        <v>15</v>
      </c>
      <c r="K10" s="51">
        <f t="shared" si="1"/>
        <v>34.883720930232556</v>
      </c>
      <c r="L10" s="52">
        <v>27</v>
      </c>
      <c r="M10" s="53">
        <v>18</v>
      </c>
      <c r="N10" s="54">
        <f t="shared" si="2"/>
        <v>66.66666666666666</v>
      </c>
      <c r="O10" s="55">
        <v>14</v>
      </c>
      <c r="P10" s="56">
        <v>7</v>
      </c>
      <c r="Q10" s="48">
        <f t="shared" si="0"/>
        <v>50</v>
      </c>
    </row>
    <row r="11" spans="2:17" ht="12.75" customHeight="1">
      <c r="B11" s="23" t="s">
        <v>5</v>
      </c>
      <c r="C11" s="44">
        <v>26</v>
      </c>
      <c r="D11" s="45">
        <v>8</v>
      </c>
      <c r="E11" s="46">
        <v>30.76923076923077</v>
      </c>
      <c r="F11" s="47">
        <v>15</v>
      </c>
      <c r="G11" s="45">
        <v>6</v>
      </c>
      <c r="H11" s="48">
        <v>40</v>
      </c>
      <c r="I11" s="49">
        <v>10</v>
      </c>
      <c r="J11" s="50">
        <v>5</v>
      </c>
      <c r="K11" s="51">
        <f t="shared" si="1"/>
        <v>50</v>
      </c>
      <c r="L11" s="52">
        <v>10</v>
      </c>
      <c r="M11" s="53">
        <v>4</v>
      </c>
      <c r="N11" s="54">
        <f t="shared" si="2"/>
        <v>40</v>
      </c>
      <c r="O11" s="55">
        <v>17</v>
      </c>
      <c r="P11" s="56">
        <v>10</v>
      </c>
      <c r="Q11" s="48">
        <f t="shared" si="0"/>
        <v>58.82352941176471</v>
      </c>
    </row>
    <row r="12" spans="2:17" ht="12.75" customHeight="1">
      <c r="B12" s="23" t="s">
        <v>6</v>
      </c>
      <c r="C12" s="44">
        <v>14</v>
      </c>
      <c r="D12" s="45">
        <v>10</v>
      </c>
      <c r="E12" s="46">
        <v>71.42857142857143</v>
      </c>
      <c r="F12" s="47">
        <v>18</v>
      </c>
      <c r="G12" s="45">
        <v>14</v>
      </c>
      <c r="H12" s="48">
        <v>77.77777777777779</v>
      </c>
      <c r="I12" s="49">
        <v>12</v>
      </c>
      <c r="J12" s="50">
        <v>3</v>
      </c>
      <c r="K12" s="51">
        <f t="shared" si="1"/>
        <v>25</v>
      </c>
      <c r="L12" s="52">
        <v>9</v>
      </c>
      <c r="M12" s="53">
        <v>9</v>
      </c>
      <c r="N12" s="54">
        <f t="shared" si="2"/>
        <v>100</v>
      </c>
      <c r="O12" s="55">
        <v>3</v>
      </c>
      <c r="P12" s="56">
        <v>1</v>
      </c>
      <c r="Q12" s="48">
        <f t="shared" si="0"/>
        <v>33.33333333333333</v>
      </c>
    </row>
    <row r="13" spans="2:17" ht="12.75" customHeight="1">
      <c r="B13" s="20" t="s">
        <v>7</v>
      </c>
      <c r="C13" s="2">
        <v>2306</v>
      </c>
      <c r="D13" s="4">
        <v>1271</v>
      </c>
      <c r="E13" s="21">
        <v>55.11708586296618</v>
      </c>
      <c r="F13" s="3">
        <v>2066</v>
      </c>
      <c r="G13" s="4">
        <v>1193</v>
      </c>
      <c r="H13" s="22">
        <v>57.74443368828655</v>
      </c>
      <c r="I13" s="41">
        <v>1676</v>
      </c>
      <c r="J13" s="35">
        <v>926</v>
      </c>
      <c r="K13" s="42">
        <f t="shared" si="1"/>
        <v>55.25059665871122</v>
      </c>
      <c r="L13" s="33">
        <v>1397</v>
      </c>
      <c r="M13" s="36">
        <f>SUM(M14:M19)</f>
        <v>724</v>
      </c>
      <c r="N13" s="32">
        <f t="shared" si="2"/>
        <v>51.82534001431639</v>
      </c>
      <c r="O13" s="2">
        <v>1256</v>
      </c>
      <c r="P13" s="4">
        <v>628</v>
      </c>
      <c r="Q13" s="22">
        <f t="shared" si="0"/>
        <v>50</v>
      </c>
    </row>
    <row r="14" spans="2:17" ht="12.75" customHeight="1">
      <c r="B14" s="23" t="s">
        <v>8</v>
      </c>
      <c r="C14" s="44">
        <v>133</v>
      </c>
      <c r="D14" s="45">
        <v>92</v>
      </c>
      <c r="E14" s="46">
        <v>69.17293233082707</v>
      </c>
      <c r="F14" s="47">
        <v>143</v>
      </c>
      <c r="G14" s="45">
        <v>87</v>
      </c>
      <c r="H14" s="48">
        <v>60.83916083916085</v>
      </c>
      <c r="I14" s="49">
        <v>73</v>
      </c>
      <c r="J14" s="50">
        <v>53</v>
      </c>
      <c r="K14" s="51">
        <f t="shared" si="1"/>
        <v>72.6027397260274</v>
      </c>
      <c r="L14" s="52">
        <v>58</v>
      </c>
      <c r="M14" s="53">
        <v>29</v>
      </c>
      <c r="N14" s="54">
        <f t="shared" si="2"/>
        <v>50</v>
      </c>
      <c r="O14" s="55">
        <v>39</v>
      </c>
      <c r="P14" s="56">
        <v>19</v>
      </c>
      <c r="Q14" s="48">
        <f t="shared" si="0"/>
        <v>48.717948717948715</v>
      </c>
    </row>
    <row r="15" spans="2:17" ht="12.75" customHeight="1">
      <c r="B15" s="23" t="s">
        <v>9</v>
      </c>
      <c r="C15" s="44">
        <v>71</v>
      </c>
      <c r="D15" s="45">
        <v>45</v>
      </c>
      <c r="E15" s="46">
        <v>63.38028169014085</v>
      </c>
      <c r="F15" s="47">
        <v>60</v>
      </c>
      <c r="G15" s="45">
        <v>41</v>
      </c>
      <c r="H15" s="48">
        <v>68.33333333333333</v>
      </c>
      <c r="I15" s="49">
        <v>49</v>
      </c>
      <c r="J15" s="50">
        <v>35</v>
      </c>
      <c r="K15" s="51">
        <f t="shared" si="1"/>
        <v>71.42857142857143</v>
      </c>
      <c r="L15" s="52">
        <v>53</v>
      </c>
      <c r="M15" s="53">
        <v>34</v>
      </c>
      <c r="N15" s="54">
        <f t="shared" si="2"/>
        <v>64.15094339622641</v>
      </c>
      <c r="O15" s="55">
        <v>32</v>
      </c>
      <c r="P15" s="56">
        <v>19</v>
      </c>
      <c r="Q15" s="48">
        <f t="shared" si="0"/>
        <v>59.375</v>
      </c>
    </row>
    <row r="16" spans="2:17" ht="12.75" customHeight="1">
      <c r="B16" s="23" t="s">
        <v>10</v>
      </c>
      <c r="C16" s="44">
        <v>1630</v>
      </c>
      <c r="D16" s="45">
        <v>865</v>
      </c>
      <c r="E16" s="46">
        <v>53.06748466257669</v>
      </c>
      <c r="F16" s="47">
        <v>1478</v>
      </c>
      <c r="G16" s="45">
        <v>863</v>
      </c>
      <c r="H16" s="48">
        <v>58.38971583220568</v>
      </c>
      <c r="I16" s="49">
        <v>1298</v>
      </c>
      <c r="J16" s="50">
        <v>700</v>
      </c>
      <c r="K16" s="51">
        <f t="shared" si="1"/>
        <v>53.929121725731896</v>
      </c>
      <c r="L16" s="52">
        <v>1006</v>
      </c>
      <c r="M16" s="53">
        <v>510</v>
      </c>
      <c r="N16" s="54">
        <f t="shared" si="2"/>
        <v>50.695825049701796</v>
      </c>
      <c r="O16" s="55">
        <v>832</v>
      </c>
      <c r="P16" s="56">
        <v>392</v>
      </c>
      <c r="Q16" s="48">
        <f t="shared" si="0"/>
        <v>47.11538461538461</v>
      </c>
    </row>
    <row r="17" spans="2:17" ht="12.75" customHeight="1">
      <c r="B17" s="23" t="s">
        <v>11</v>
      </c>
      <c r="C17" s="44">
        <v>24</v>
      </c>
      <c r="D17" s="45">
        <v>10</v>
      </c>
      <c r="E17" s="46">
        <v>41.66666666666667</v>
      </c>
      <c r="F17" s="47">
        <v>25</v>
      </c>
      <c r="G17" s="45">
        <v>15</v>
      </c>
      <c r="H17" s="48">
        <v>60</v>
      </c>
      <c r="I17" s="49">
        <v>15</v>
      </c>
      <c r="J17" s="50">
        <v>13</v>
      </c>
      <c r="K17" s="51">
        <f t="shared" si="1"/>
        <v>86.66666666666667</v>
      </c>
      <c r="L17" s="52">
        <v>26</v>
      </c>
      <c r="M17" s="53">
        <v>10</v>
      </c>
      <c r="N17" s="54">
        <f t="shared" si="2"/>
        <v>38.46153846153847</v>
      </c>
      <c r="O17" s="55">
        <v>21</v>
      </c>
      <c r="P17" s="56">
        <v>11</v>
      </c>
      <c r="Q17" s="48">
        <f t="shared" si="0"/>
        <v>52.38095238095239</v>
      </c>
    </row>
    <row r="18" spans="2:17" ht="12.75" customHeight="1">
      <c r="B18" s="23" t="s">
        <v>12</v>
      </c>
      <c r="C18" s="44">
        <v>83</v>
      </c>
      <c r="D18" s="45">
        <v>55</v>
      </c>
      <c r="E18" s="46">
        <v>66.26506024096386</v>
      </c>
      <c r="F18" s="47">
        <v>53</v>
      </c>
      <c r="G18" s="45">
        <v>32</v>
      </c>
      <c r="H18" s="48">
        <v>60.37735849056604</v>
      </c>
      <c r="I18" s="49">
        <v>38</v>
      </c>
      <c r="J18" s="50">
        <v>23</v>
      </c>
      <c r="K18" s="51">
        <f t="shared" si="1"/>
        <v>60.526315789473685</v>
      </c>
      <c r="L18" s="52">
        <v>46</v>
      </c>
      <c r="M18" s="53">
        <v>21</v>
      </c>
      <c r="N18" s="54">
        <f t="shared" si="2"/>
        <v>45.65217391304348</v>
      </c>
      <c r="O18" s="55">
        <v>64</v>
      </c>
      <c r="P18" s="56">
        <v>36</v>
      </c>
      <c r="Q18" s="48">
        <f t="shared" si="0"/>
        <v>56.25</v>
      </c>
    </row>
    <row r="19" spans="2:17" ht="12.75" customHeight="1">
      <c r="B19" s="23" t="s">
        <v>13</v>
      </c>
      <c r="C19" s="44">
        <v>365</v>
      </c>
      <c r="D19" s="45">
        <v>204</v>
      </c>
      <c r="E19" s="46">
        <v>55.89041095890411</v>
      </c>
      <c r="F19" s="47">
        <v>307</v>
      </c>
      <c r="G19" s="45">
        <v>155</v>
      </c>
      <c r="H19" s="48">
        <v>50.4885993485342</v>
      </c>
      <c r="I19" s="49">
        <v>203</v>
      </c>
      <c r="J19" s="50">
        <v>102</v>
      </c>
      <c r="K19" s="51">
        <f t="shared" si="1"/>
        <v>50.24630541871922</v>
      </c>
      <c r="L19" s="52">
        <v>208</v>
      </c>
      <c r="M19" s="53">
        <v>120</v>
      </c>
      <c r="N19" s="54">
        <f t="shared" si="2"/>
        <v>57.692307692307686</v>
      </c>
      <c r="O19" s="55">
        <v>268</v>
      </c>
      <c r="P19" s="56">
        <v>151</v>
      </c>
      <c r="Q19" s="48">
        <f t="shared" si="0"/>
        <v>56.343283582089555</v>
      </c>
    </row>
    <row r="20" spans="2:17" ht="12.75" customHeight="1">
      <c r="B20" s="20" t="s">
        <v>14</v>
      </c>
      <c r="C20" s="2">
        <v>9381</v>
      </c>
      <c r="D20" s="4">
        <v>2312</v>
      </c>
      <c r="E20" s="21">
        <v>24.645560174821448</v>
      </c>
      <c r="F20" s="3">
        <v>8202</v>
      </c>
      <c r="G20" s="4">
        <v>2159</v>
      </c>
      <c r="H20" s="22">
        <v>26.322848085832725</v>
      </c>
      <c r="I20" s="43">
        <v>7262</v>
      </c>
      <c r="J20" s="37">
        <v>2020</v>
      </c>
      <c r="K20" s="42">
        <f t="shared" si="1"/>
        <v>27.816028642247314</v>
      </c>
      <c r="L20" s="38">
        <v>6548</v>
      </c>
      <c r="M20" s="39">
        <v>1825</v>
      </c>
      <c r="N20" s="32">
        <f t="shared" si="2"/>
        <v>27.871105681124007</v>
      </c>
      <c r="O20" s="5">
        <v>6709</v>
      </c>
      <c r="P20" s="6">
        <v>1796</v>
      </c>
      <c r="Q20" s="22">
        <f t="shared" si="0"/>
        <v>26.770010433745718</v>
      </c>
    </row>
    <row r="21" spans="2:17" ht="12.75" customHeight="1">
      <c r="B21" s="20" t="s">
        <v>15</v>
      </c>
      <c r="C21" s="2">
        <v>25222</v>
      </c>
      <c r="D21" s="4">
        <v>8689</v>
      </c>
      <c r="E21" s="21">
        <v>34.45008326064547</v>
      </c>
      <c r="F21" s="3">
        <v>22415</v>
      </c>
      <c r="G21" s="4">
        <v>7943</v>
      </c>
      <c r="H21" s="22">
        <v>35.4360919027437</v>
      </c>
      <c r="I21" s="41">
        <v>23045</v>
      </c>
      <c r="J21" s="35">
        <v>8085</v>
      </c>
      <c r="K21" s="42">
        <f t="shared" si="1"/>
        <v>35.08353221957041</v>
      </c>
      <c r="L21" s="33">
        <v>23203</v>
      </c>
      <c r="M21" s="36">
        <f>SUM(M22:M31)</f>
        <v>7733</v>
      </c>
      <c r="N21" s="32">
        <f t="shared" si="2"/>
        <v>33.32758694996337</v>
      </c>
      <c r="O21" s="2">
        <v>23216</v>
      </c>
      <c r="P21" s="4">
        <v>7459</v>
      </c>
      <c r="Q21" s="22">
        <f t="shared" si="0"/>
        <v>32.12870434183322</v>
      </c>
    </row>
    <row r="22" spans="2:17" ht="12.75" customHeight="1">
      <c r="B22" s="23" t="s">
        <v>16</v>
      </c>
      <c r="C22" s="44">
        <v>1746</v>
      </c>
      <c r="D22" s="45">
        <v>274</v>
      </c>
      <c r="E22" s="46">
        <v>15.693012600229094</v>
      </c>
      <c r="F22" s="47">
        <v>1748</v>
      </c>
      <c r="G22" s="45">
        <v>323</v>
      </c>
      <c r="H22" s="48">
        <v>18.478260869565215</v>
      </c>
      <c r="I22" s="49">
        <v>1731</v>
      </c>
      <c r="J22" s="50">
        <v>259</v>
      </c>
      <c r="K22" s="51">
        <f t="shared" si="1"/>
        <v>14.962449451184288</v>
      </c>
      <c r="L22" s="52">
        <v>1844</v>
      </c>
      <c r="M22" s="53">
        <v>324</v>
      </c>
      <c r="N22" s="54">
        <f t="shared" si="2"/>
        <v>17.570498915401302</v>
      </c>
      <c r="O22" s="55">
        <v>1679</v>
      </c>
      <c r="P22" s="56">
        <v>329</v>
      </c>
      <c r="Q22" s="48">
        <f t="shared" si="0"/>
        <v>19.594997022036928</v>
      </c>
    </row>
    <row r="23" spans="2:17" ht="12.75" customHeight="1">
      <c r="B23" s="23" t="s">
        <v>17</v>
      </c>
      <c r="C23" s="44">
        <v>1014</v>
      </c>
      <c r="D23" s="45">
        <v>308</v>
      </c>
      <c r="E23" s="46">
        <v>30.37475345167653</v>
      </c>
      <c r="F23" s="47">
        <v>657</v>
      </c>
      <c r="G23" s="45">
        <v>96</v>
      </c>
      <c r="H23" s="48">
        <v>14.61187214611872</v>
      </c>
      <c r="I23" s="49">
        <v>630</v>
      </c>
      <c r="J23" s="50">
        <v>180</v>
      </c>
      <c r="K23" s="51">
        <f t="shared" si="1"/>
        <v>28.57142857142857</v>
      </c>
      <c r="L23" s="52">
        <v>558</v>
      </c>
      <c r="M23" s="53">
        <v>106</v>
      </c>
      <c r="N23" s="54">
        <f t="shared" si="2"/>
        <v>18.996415770609318</v>
      </c>
      <c r="O23" s="55">
        <v>526</v>
      </c>
      <c r="P23" s="56">
        <v>114</v>
      </c>
      <c r="Q23" s="48">
        <f t="shared" si="0"/>
        <v>21.673003802281368</v>
      </c>
    </row>
    <row r="24" spans="2:17" ht="12.75" customHeight="1">
      <c r="B24" s="23" t="s">
        <v>18</v>
      </c>
      <c r="C24" s="44">
        <v>898</v>
      </c>
      <c r="D24" s="45">
        <v>341</v>
      </c>
      <c r="E24" s="46">
        <v>37.97327394209354</v>
      </c>
      <c r="F24" s="47">
        <v>551</v>
      </c>
      <c r="G24" s="45">
        <v>271</v>
      </c>
      <c r="H24" s="48">
        <v>49.18330308529946</v>
      </c>
      <c r="I24" s="49">
        <v>663</v>
      </c>
      <c r="J24" s="50">
        <v>235</v>
      </c>
      <c r="K24" s="51">
        <f t="shared" si="1"/>
        <v>35.444947209653094</v>
      </c>
      <c r="L24" s="52">
        <v>534</v>
      </c>
      <c r="M24" s="53">
        <v>201</v>
      </c>
      <c r="N24" s="54">
        <f t="shared" si="2"/>
        <v>37.640449438202246</v>
      </c>
      <c r="O24" s="55">
        <v>563</v>
      </c>
      <c r="P24" s="56">
        <v>178</v>
      </c>
      <c r="Q24" s="48">
        <f t="shared" si="0"/>
        <v>31.616341030195382</v>
      </c>
    </row>
    <row r="25" spans="2:17" ht="12.75" customHeight="1">
      <c r="B25" s="23" t="s">
        <v>19</v>
      </c>
      <c r="C25" s="44">
        <v>6190</v>
      </c>
      <c r="D25" s="45">
        <v>1374</v>
      </c>
      <c r="E25" s="46">
        <v>22.19709208400646</v>
      </c>
      <c r="F25" s="47">
        <v>5612</v>
      </c>
      <c r="G25" s="45">
        <v>1049</v>
      </c>
      <c r="H25" s="48">
        <v>18.692088382038488</v>
      </c>
      <c r="I25" s="49">
        <v>5433</v>
      </c>
      <c r="J25" s="50">
        <v>1163</v>
      </c>
      <c r="K25" s="51">
        <f t="shared" si="1"/>
        <v>21.406221240566907</v>
      </c>
      <c r="L25" s="52">
        <v>5633</v>
      </c>
      <c r="M25" s="53">
        <v>949</v>
      </c>
      <c r="N25" s="54">
        <f t="shared" si="2"/>
        <v>16.847150718977456</v>
      </c>
      <c r="O25" s="55">
        <v>5858</v>
      </c>
      <c r="P25" s="56">
        <v>764</v>
      </c>
      <c r="Q25" s="48">
        <f t="shared" si="0"/>
        <v>13.041993854557871</v>
      </c>
    </row>
    <row r="26" spans="2:17" ht="12.75" customHeight="1">
      <c r="B26" s="23" t="s">
        <v>20</v>
      </c>
      <c r="C26" s="44">
        <v>5502</v>
      </c>
      <c r="D26" s="45">
        <v>1925</v>
      </c>
      <c r="E26" s="46">
        <v>34.987277353689564</v>
      </c>
      <c r="F26" s="47">
        <v>4519</v>
      </c>
      <c r="G26" s="45">
        <v>1922</v>
      </c>
      <c r="H26" s="48">
        <v>42.531533525116174</v>
      </c>
      <c r="I26" s="49">
        <v>4201</v>
      </c>
      <c r="J26" s="50">
        <v>1727</v>
      </c>
      <c r="K26" s="51">
        <f t="shared" si="1"/>
        <v>41.10925970007141</v>
      </c>
      <c r="L26" s="52">
        <v>4606</v>
      </c>
      <c r="M26" s="53">
        <v>1674</v>
      </c>
      <c r="N26" s="54">
        <f t="shared" si="2"/>
        <v>36.34389926183239</v>
      </c>
      <c r="O26" s="55">
        <v>4423</v>
      </c>
      <c r="P26" s="56">
        <v>1718</v>
      </c>
      <c r="Q26" s="48">
        <f t="shared" si="0"/>
        <v>38.84241465068958</v>
      </c>
    </row>
    <row r="27" spans="2:17" ht="12.75" customHeight="1">
      <c r="B27" s="23" t="s">
        <v>21</v>
      </c>
      <c r="C27" s="44">
        <v>7060</v>
      </c>
      <c r="D27" s="45">
        <v>2899</v>
      </c>
      <c r="E27" s="46">
        <v>41.06232294617564</v>
      </c>
      <c r="F27" s="47">
        <v>6633</v>
      </c>
      <c r="G27" s="45">
        <v>2812</v>
      </c>
      <c r="H27" s="48">
        <v>42.39409015528419</v>
      </c>
      <c r="I27" s="49">
        <v>7731</v>
      </c>
      <c r="J27" s="50">
        <v>3086</v>
      </c>
      <c r="K27" s="51">
        <f t="shared" si="1"/>
        <v>39.917216401500454</v>
      </c>
      <c r="L27" s="52">
        <v>7345</v>
      </c>
      <c r="M27" s="53">
        <v>3152</v>
      </c>
      <c r="N27" s="54">
        <f t="shared" si="2"/>
        <v>42.91354663036079</v>
      </c>
      <c r="O27" s="55">
        <v>7344</v>
      </c>
      <c r="P27" s="56">
        <v>3024</v>
      </c>
      <c r="Q27" s="48">
        <f t="shared" si="0"/>
        <v>41.17647058823529</v>
      </c>
    </row>
    <row r="28" spans="2:17" ht="12.75" customHeight="1">
      <c r="B28" s="23" t="s">
        <v>22</v>
      </c>
      <c r="C28" s="44">
        <v>277</v>
      </c>
      <c r="D28" s="45">
        <v>71</v>
      </c>
      <c r="E28" s="46">
        <v>25.63176895306859</v>
      </c>
      <c r="F28" s="47">
        <v>264</v>
      </c>
      <c r="G28" s="45">
        <v>99</v>
      </c>
      <c r="H28" s="48">
        <v>37.5</v>
      </c>
      <c r="I28" s="49">
        <v>200</v>
      </c>
      <c r="J28" s="50">
        <v>57</v>
      </c>
      <c r="K28" s="51">
        <f t="shared" si="1"/>
        <v>28.499999999999996</v>
      </c>
      <c r="L28" s="52">
        <v>183</v>
      </c>
      <c r="M28" s="53">
        <v>88</v>
      </c>
      <c r="N28" s="54">
        <f t="shared" si="2"/>
        <v>48.08743169398907</v>
      </c>
      <c r="O28" s="55">
        <v>178</v>
      </c>
      <c r="P28" s="56">
        <v>70</v>
      </c>
      <c r="Q28" s="48">
        <f t="shared" si="0"/>
        <v>39.325842696629216</v>
      </c>
    </row>
    <row r="29" spans="2:17" ht="12.75" customHeight="1">
      <c r="B29" s="23" t="s">
        <v>23</v>
      </c>
      <c r="C29" s="44">
        <v>344</v>
      </c>
      <c r="D29" s="45">
        <v>126</v>
      </c>
      <c r="E29" s="46">
        <v>36.627906976744185</v>
      </c>
      <c r="F29" s="47">
        <v>412</v>
      </c>
      <c r="G29" s="45">
        <v>168</v>
      </c>
      <c r="H29" s="48">
        <v>40.77669902912621</v>
      </c>
      <c r="I29" s="49">
        <v>447</v>
      </c>
      <c r="J29" s="50">
        <v>243</v>
      </c>
      <c r="K29" s="51">
        <f t="shared" si="1"/>
        <v>54.36241610738255</v>
      </c>
      <c r="L29" s="52">
        <v>419</v>
      </c>
      <c r="M29" s="53">
        <v>195</v>
      </c>
      <c r="N29" s="54">
        <f t="shared" si="2"/>
        <v>46.53937947494033</v>
      </c>
      <c r="O29" s="55">
        <v>757</v>
      </c>
      <c r="P29" s="56">
        <v>319</v>
      </c>
      <c r="Q29" s="48">
        <f t="shared" si="0"/>
        <v>42.140026420079266</v>
      </c>
    </row>
    <row r="30" spans="2:17" ht="12.75" customHeight="1">
      <c r="B30" s="23" t="s">
        <v>24</v>
      </c>
      <c r="C30" s="44">
        <v>293</v>
      </c>
      <c r="D30" s="45">
        <v>160</v>
      </c>
      <c r="E30" s="46">
        <v>54.60750853242321</v>
      </c>
      <c r="F30" s="47">
        <v>242</v>
      </c>
      <c r="G30" s="45">
        <v>141</v>
      </c>
      <c r="H30" s="48">
        <v>58.26446280991735</v>
      </c>
      <c r="I30" s="49">
        <v>216</v>
      </c>
      <c r="J30" s="50">
        <v>89</v>
      </c>
      <c r="K30" s="51">
        <f t="shared" si="1"/>
        <v>41.2037037037037</v>
      </c>
      <c r="L30" s="52">
        <v>337</v>
      </c>
      <c r="M30" s="53">
        <v>131</v>
      </c>
      <c r="N30" s="54">
        <f t="shared" si="2"/>
        <v>38.87240356083086</v>
      </c>
      <c r="O30" s="55">
        <v>222</v>
      </c>
      <c r="P30" s="56">
        <v>96</v>
      </c>
      <c r="Q30" s="48">
        <f t="shared" si="0"/>
        <v>43.24324324324324</v>
      </c>
    </row>
    <row r="31" spans="2:17" ht="12.75" customHeight="1">
      <c r="B31" s="23" t="s">
        <v>25</v>
      </c>
      <c r="C31" s="44">
        <v>1898</v>
      </c>
      <c r="D31" s="45">
        <v>1211</v>
      </c>
      <c r="E31" s="46">
        <v>63.804004214963115</v>
      </c>
      <c r="F31" s="47">
        <v>1777</v>
      </c>
      <c r="G31" s="45">
        <v>1062</v>
      </c>
      <c r="H31" s="48">
        <v>59.76364659538548</v>
      </c>
      <c r="I31" s="49">
        <v>1793</v>
      </c>
      <c r="J31" s="50">
        <v>1046</v>
      </c>
      <c r="K31" s="51">
        <f t="shared" si="1"/>
        <v>58.337981037367534</v>
      </c>
      <c r="L31" s="52">
        <v>1744</v>
      </c>
      <c r="M31" s="53">
        <v>913</v>
      </c>
      <c r="N31" s="54">
        <f t="shared" si="2"/>
        <v>52.350917431192656</v>
      </c>
      <c r="O31" s="55">
        <v>1666</v>
      </c>
      <c r="P31" s="56">
        <v>847</v>
      </c>
      <c r="Q31" s="48">
        <f t="shared" si="0"/>
        <v>50.84033613445378</v>
      </c>
    </row>
    <row r="32" spans="2:17" ht="12.75" customHeight="1">
      <c r="B32" s="20" t="s">
        <v>26</v>
      </c>
      <c r="C32" s="2">
        <v>7374</v>
      </c>
      <c r="D32" s="4">
        <v>2168</v>
      </c>
      <c r="E32" s="21">
        <v>29.400596691076757</v>
      </c>
      <c r="F32" s="3">
        <v>6671</v>
      </c>
      <c r="G32" s="4">
        <v>2058</v>
      </c>
      <c r="H32" s="22">
        <v>30.849947534102835</v>
      </c>
      <c r="I32" s="41">
        <v>6621</v>
      </c>
      <c r="J32" s="35">
        <v>1888</v>
      </c>
      <c r="K32" s="42">
        <f t="shared" si="1"/>
        <v>28.51533001057242</v>
      </c>
      <c r="L32" s="33">
        <v>7197</v>
      </c>
      <c r="M32" s="36">
        <f>SUM(M33:M38)</f>
        <v>1999</v>
      </c>
      <c r="N32" s="32">
        <f t="shared" si="2"/>
        <v>27.775461998054745</v>
      </c>
      <c r="O32" s="2">
        <v>6287</v>
      </c>
      <c r="P32" s="4">
        <v>1899</v>
      </c>
      <c r="Q32" s="22">
        <f t="shared" si="0"/>
        <v>30.205185303006203</v>
      </c>
    </row>
    <row r="33" spans="2:17" ht="12.75" customHeight="1">
      <c r="B33" s="23" t="s">
        <v>27</v>
      </c>
      <c r="C33" s="44">
        <v>70</v>
      </c>
      <c r="D33" s="45">
        <v>54</v>
      </c>
      <c r="E33" s="46">
        <v>77.14285714285715</v>
      </c>
      <c r="F33" s="47">
        <v>162</v>
      </c>
      <c r="G33" s="45">
        <v>111</v>
      </c>
      <c r="H33" s="48">
        <v>68.51851851851852</v>
      </c>
      <c r="I33" s="49">
        <v>107</v>
      </c>
      <c r="J33" s="50">
        <v>91</v>
      </c>
      <c r="K33" s="51">
        <f t="shared" si="1"/>
        <v>85.04672897196261</v>
      </c>
      <c r="L33" s="52">
        <v>89</v>
      </c>
      <c r="M33" s="53">
        <v>66</v>
      </c>
      <c r="N33" s="54">
        <f t="shared" si="2"/>
        <v>74.15730337078652</v>
      </c>
      <c r="O33" s="55">
        <v>69</v>
      </c>
      <c r="P33" s="56">
        <v>45</v>
      </c>
      <c r="Q33" s="48">
        <f t="shared" si="0"/>
        <v>65.21739130434783</v>
      </c>
    </row>
    <row r="34" spans="2:17" ht="12.75" customHeight="1">
      <c r="B34" s="23" t="s">
        <v>28</v>
      </c>
      <c r="C34" s="44">
        <v>244</v>
      </c>
      <c r="D34" s="45">
        <v>168</v>
      </c>
      <c r="E34" s="46">
        <v>68.85245901639344</v>
      </c>
      <c r="F34" s="47">
        <v>192</v>
      </c>
      <c r="G34" s="45">
        <v>80</v>
      </c>
      <c r="H34" s="48">
        <v>41.66666666666667</v>
      </c>
      <c r="I34" s="49">
        <v>201</v>
      </c>
      <c r="J34" s="50">
        <v>92</v>
      </c>
      <c r="K34" s="51">
        <f t="shared" si="1"/>
        <v>45.77114427860697</v>
      </c>
      <c r="L34" s="52">
        <v>167</v>
      </c>
      <c r="M34" s="53">
        <v>70</v>
      </c>
      <c r="N34" s="54">
        <f t="shared" si="2"/>
        <v>41.91616766467065</v>
      </c>
      <c r="O34" s="55">
        <v>145</v>
      </c>
      <c r="P34" s="56">
        <v>55</v>
      </c>
      <c r="Q34" s="48">
        <f t="shared" si="0"/>
        <v>37.93103448275862</v>
      </c>
    </row>
    <row r="35" spans="2:17" ht="12.75" customHeight="1">
      <c r="B35" s="23" t="s">
        <v>29</v>
      </c>
      <c r="C35" s="44">
        <v>149</v>
      </c>
      <c r="D35" s="45">
        <v>93</v>
      </c>
      <c r="E35" s="46">
        <v>62.41610738255034</v>
      </c>
      <c r="F35" s="47">
        <v>122</v>
      </c>
      <c r="G35" s="45">
        <v>77</v>
      </c>
      <c r="H35" s="48">
        <v>63.114754098360656</v>
      </c>
      <c r="I35" s="49">
        <v>104</v>
      </c>
      <c r="J35" s="50">
        <v>51</v>
      </c>
      <c r="K35" s="51">
        <f t="shared" si="1"/>
        <v>49.03846153846153</v>
      </c>
      <c r="L35" s="52">
        <v>112</v>
      </c>
      <c r="M35" s="53">
        <v>83</v>
      </c>
      <c r="N35" s="54">
        <f t="shared" si="2"/>
        <v>74.10714285714286</v>
      </c>
      <c r="O35" s="55">
        <v>121</v>
      </c>
      <c r="P35" s="56">
        <v>51</v>
      </c>
      <c r="Q35" s="48">
        <f t="shared" si="0"/>
        <v>42.14876033057851</v>
      </c>
    </row>
    <row r="36" spans="2:17" ht="12.75" customHeight="1">
      <c r="B36" s="23" t="s">
        <v>30</v>
      </c>
      <c r="C36" s="44">
        <v>781</v>
      </c>
      <c r="D36" s="45">
        <v>420</v>
      </c>
      <c r="E36" s="46">
        <v>53.77720870678617</v>
      </c>
      <c r="F36" s="47">
        <v>908</v>
      </c>
      <c r="G36" s="45">
        <v>498</v>
      </c>
      <c r="H36" s="48">
        <v>54.845814977973575</v>
      </c>
      <c r="I36" s="49">
        <v>712</v>
      </c>
      <c r="J36" s="50">
        <v>352</v>
      </c>
      <c r="K36" s="51">
        <f t="shared" si="1"/>
        <v>49.43820224719101</v>
      </c>
      <c r="L36" s="52">
        <v>785</v>
      </c>
      <c r="M36" s="53">
        <v>460</v>
      </c>
      <c r="N36" s="54">
        <f t="shared" si="2"/>
        <v>58.59872611464968</v>
      </c>
      <c r="O36" s="55">
        <v>537</v>
      </c>
      <c r="P36" s="56">
        <v>319</v>
      </c>
      <c r="Q36" s="48">
        <f t="shared" si="0"/>
        <v>59.40409683426443</v>
      </c>
    </row>
    <row r="37" spans="2:17" ht="12.75" customHeight="1">
      <c r="B37" s="23" t="s">
        <v>31</v>
      </c>
      <c r="C37" s="44">
        <v>5175</v>
      </c>
      <c r="D37" s="45">
        <v>1002</v>
      </c>
      <c r="E37" s="46">
        <v>19.36231884057971</v>
      </c>
      <c r="F37" s="47">
        <v>4401</v>
      </c>
      <c r="G37" s="45">
        <v>873</v>
      </c>
      <c r="H37" s="48">
        <v>19.836400817995912</v>
      </c>
      <c r="I37" s="49">
        <v>4718</v>
      </c>
      <c r="J37" s="50">
        <v>877</v>
      </c>
      <c r="K37" s="51">
        <f t="shared" si="1"/>
        <v>18.588384908859688</v>
      </c>
      <c r="L37" s="52">
        <v>5238</v>
      </c>
      <c r="M37" s="53">
        <v>905</v>
      </c>
      <c r="N37" s="54">
        <f t="shared" si="2"/>
        <v>17.27758686521573</v>
      </c>
      <c r="O37" s="55">
        <v>4655</v>
      </c>
      <c r="P37" s="56">
        <v>1018</v>
      </c>
      <c r="Q37" s="48">
        <f t="shared" si="0"/>
        <v>21.868958109559614</v>
      </c>
    </row>
    <row r="38" spans="2:17" ht="12.75" customHeight="1">
      <c r="B38" s="23" t="s">
        <v>32</v>
      </c>
      <c r="C38" s="44">
        <v>955</v>
      </c>
      <c r="D38" s="45">
        <v>431</v>
      </c>
      <c r="E38" s="46">
        <v>45.13089005235602</v>
      </c>
      <c r="F38" s="47">
        <v>886</v>
      </c>
      <c r="G38" s="45">
        <v>419</v>
      </c>
      <c r="H38" s="48">
        <v>47.29119638826185</v>
      </c>
      <c r="I38" s="49">
        <v>779</v>
      </c>
      <c r="J38" s="50">
        <v>425</v>
      </c>
      <c r="K38" s="51">
        <f t="shared" si="1"/>
        <v>54.557124518613605</v>
      </c>
      <c r="L38" s="52">
        <v>806</v>
      </c>
      <c r="M38" s="53">
        <v>415</v>
      </c>
      <c r="N38" s="54">
        <f t="shared" si="2"/>
        <v>51.488833746898266</v>
      </c>
      <c r="O38" s="55">
        <v>760</v>
      </c>
      <c r="P38" s="56">
        <v>411</v>
      </c>
      <c r="Q38" s="48">
        <f t="shared" si="0"/>
        <v>54.07894736842105</v>
      </c>
    </row>
    <row r="39" spans="2:17" ht="12.75" customHeight="1">
      <c r="B39" s="20" t="s">
        <v>33</v>
      </c>
      <c r="C39" s="2">
        <v>30104</v>
      </c>
      <c r="D39" s="4">
        <v>11450</v>
      </c>
      <c r="E39" s="21">
        <v>38.0348126494818</v>
      </c>
      <c r="F39" s="3">
        <v>26295</v>
      </c>
      <c r="G39" s="4">
        <v>10391</v>
      </c>
      <c r="H39" s="22">
        <v>39.517018444571214</v>
      </c>
      <c r="I39" s="41">
        <v>26251</v>
      </c>
      <c r="J39" s="35">
        <v>9886</v>
      </c>
      <c r="K39" s="42">
        <f t="shared" si="1"/>
        <v>37.659517732657804</v>
      </c>
      <c r="L39" s="33">
        <v>26794</v>
      </c>
      <c r="M39" s="36">
        <f>SUM(M40:M45)</f>
        <v>9158</v>
      </c>
      <c r="N39" s="32">
        <f t="shared" si="2"/>
        <v>34.17929387176233</v>
      </c>
      <c r="O39" s="2">
        <v>21190</v>
      </c>
      <c r="P39" s="4">
        <v>7970</v>
      </c>
      <c r="Q39" s="22">
        <f t="shared" si="0"/>
        <v>37.61208117036338</v>
      </c>
    </row>
    <row r="40" spans="2:17" ht="12.75" customHeight="1">
      <c r="B40" s="23" t="s">
        <v>34</v>
      </c>
      <c r="C40" s="44">
        <v>991</v>
      </c>
      <c r="D40" s="45">
        <v>474</v>
      </c>
      <c r="E40" s="46">
        <v>47.83047426841574</v>
      </c>
      <c r="F40" s="47">
        <v>837</v>
      </c>
      <c r="G40" s="45">
        <v>366</v>
      </c>
      <c r="H40" s="48">
        <v>43.727598566308245</v>
      </c>
      <c r="I40" s="49">
        <v>736</v>
      </c>
      <c r="J40" s="50">
        <v>338</v>
      </c>
      <c r="K40" s="51">
        <f t="shared" si="1"/>
        <v>45.92391304347826</v>
      </c>
      <c r="L40" s="52">
        <v>843</v>
      </c>
      <c r="M40" s="53">
        <v>355</v>
      </c>
      <c r="N40" s="54">
        <f t="shared" si="2"/>
        <v>42.11150652431791</v>
      </c>
      <c r="O40" s="55">
        <v>708</v>
      </c>
      <c r="P40" s="56">
        <v>245</v>
      </c>
      <c r="Q40" s="48">
        <f t="shared" si="0"/>
        <v>34.6045197740113</v>
      </c>
    </row>
    <row r="41" spans="2:17" ht="12.75" customHeight="1">
      <c r="B41" s="23" t="s">
        <v>35</v>
      </c>
      <c r="C41" s="44">
        <v>4868</v>
      </c>
      <c r="D41" s="45">
        <v>2423</v>
      </c>
      <c r="E41" s="46">
        <v>49.77403451109285</v>
      </c>
      <c r="F41" s="47">
        <v>4017</v>
      </c>
      <c r="G41" s="45">
        <v>1824</v>
      </c>
      <c r="H41" s="48">
        <v>45.40702016430172</v>
      </c>
      <c r="I41" s="49">
        <v>4191</v>
      </c>
      <c r="J41" s="50">
        <v>1787</v>
      </c>
      <c r="K41" s="51">
        <f t="shared" si="1"/>
        <v>42.63898830827964</v>
      </c>
      <c r="L41" s="52">
        <v>4072</v>
      </c>
      <c r="M41" s="53">
        <v>1561</v>
      </c>
      <c r="N41" s="54">
        <f t="shared" si="2"/>
        <v>38.33497053045187</v>
      </c>
      <c r="O41" s="55">
        <v>3083</v>
      </c>
      <c r="P41" s="56">
        <v>1229</v>
      </c>
      <c r="Q41" s="48">
        <f t="shared" si="0"/>
        <v>39.86376905611417</v>
      </c>
    </row>
    <row r="42" spans="2:17" ht="12.75" customHeight="1">
      <c r="B42" s="23" t="s">
        <v>36</v>
      </c>
      <c r="C42" s="44">
        <v>14437</v>
      </c>
      <c r="D42" s="45">
        <v>4795</v>
      </c>
      <c r="E42" s="46">
        <v>33.21327145528849</v>
      </c>
      <c r="F42" s="47">
        <v>12809</v>
      </c>
      <c r="G42" s="45">
        <v>4573</v>
      </c>
      <c r="H42" s="48">
        <v>35.70145991100008</v>
      </c>
      <c r="I42" s="49">
        <v>12808</v>
      </c>
      <c r="J42" s="50">
        <v>4162</v>
      </c>
      <c r="K42" s="51">
        <f t="shared" si="1"/>
        <v>32.49531542785759</v>
      </c>
      <c r="L42" s="52">
        <v>13205</v>
      </c>
      <c r="M42" s="53">
        <v>3785</v>
      </c>
      <c r="N42" s="54">
        <f t="shared" si="2"/>
        <v>28.66338508140856</v>
      </c>
      <c r="O42" s="55">
        <v>10209</v>
      </c>
      <c r="P42" s="56">
        <v>3571</v>
      </c>
      <c r="Q42" s="48">
        <f t="shared" si="0"/>
        <v>34.97894015084729</v>
      </c>
    </row>
    <row r="43" spans="2:17" ht="12.75" customHeight="1">
      <c r="B43" s="23" t="s">
        <v>37</v>
      </c>
      <c r="C43" s="44">
        <v>7098</v>
      </c>
      <c r="D43" s="45">
        <v>2514</v>
      </c>
      <c r="E43" s="46">
        <v>35.418427726120036</v>
      </c>
      <c r="F43" s="47">
        <v>6214</v>
      </c>
      <c r="G43" s="45">
        <v>2389</v>
      </c>
      <c r="H43" s="48">
        <v>38.4454457676215</v>
      </c>
      <c r="I43" s="49">
        <v>5990</v>
      </c>
      <c r="J43" s="50">
        <v>2287</v>
      </c>
      <c r="K43" s="51">
        <f t="shared" si="1"/>
        <v>38.180300500834726</v>
      </c>
      <c r="L43" s="52">
        <v>6483</v>
      </c>
      <c r="M43" s="53">
        <v>2313</v>
      </c>
      <c r="N43" s="54">
        <f t="shared" si="2"/>
        <v>35.67792688570107</v>
      </c>
      <c r="O43" s="55">
        <v>5644</v>
      </c>
      <c r="P43" s="56">
        <v>2273</v>
      </c>
      <c r="Q43" s="48">
        <f t="shared" si="0"/>
        <v>40.272856130403966</v>
      </c>
    </row>
    <row r="44" spans="2:17" ht="12.75" customHeight="1">
      <c r="B44" s="23" t="s">
        <v>38</v>
      </c>
      <c r="C44" s="44">
        <v>1345</v>
      </c>
      <c r="D44" s="45">
        <v>574</v>
      </c>
      <c r="E44" s="46">
        <v>42.67657992565056</v>
      </c>
      <c r="F44" s="47">
        <v>1409</v>
      </c>
      <c r="G44" s="45">
        <v>655</v>
      </c>
      <c r="H44" s="48">
        <v>46.486870120652945</v>
      </c>
      <c r="I44" s="49">
        <v>1406</v>
      </c>
      <c r="J44" s="50">
        <v>641</v>
      </c>
      <c r="K44" s="51">
        <f t="shared" si="1"/>
        <v>45.59032716927454</v>
      </c>
      <c r="L44" s="52">
        <v>1146</v>
      </c>
      <c r="M44" s="53">
        <v>544</v>
      </c>
      <c r="N44" s="54">
        <f t="shared" si="2"/>
        <v>47.4694589877836</v>
      </c>
      <c r="O44" s="55">
        <v>968</v>
      </c>
      <c r="P44" s="56">
        <v>380</v>
      </c>
      <c r="Q44" s="48">
        <f t="shared" si="0"/>
        <v>39.25619834710744</v>
      </c>
    </row>
    <row r="45" spans="2:17" ht="12.75" customHeight="1">
      <c r="B45" s="23" t="s">
        <v>39</v>
      </c>
      <c r="C45" s="44">
        <v>1365</v>
      </c>
      <c r="D45" s="45">
        <v>670</v>
      </c>
      <c r="E45" s="46">
        <v>49.08424908424908</v>
      </c>
      <c r="F45" s="47">
        <v>1009</v>
      </c>
      <c r="G45" s="45">
        <v>584</v>
      </c>
      <c r="H45" s="48">
        <v>57.8790882061447</v>
      </c>
      <c r="I45" s="49">
        <v>1120</v>
      </c>
      <c r="J45" s="50">
        <v>671</v>
      </c>
      <c r="K45" s="51">
        <f t="shared" si="1"/>
        <v>59.910714285714285</v>
      </c>
      <c r="L45" s="52">
        <v>1045</v>
      </c>
      <c r="M45" s="53">
        <v>600</v>
      </c>
      <c r="N45" s="54">
        <f t="shared" si="2"/>
        <v>57.41626794258373</v>
      </c>
      <c r="O45" s="55">
        <v>578</v>
      </c>
      <c r="P45" s="56">
        <v>272</v>
      </c>
      <c r="Q45" s="48">
        <f t="shared" si="0"/>
        <v>47.05882352941176</v>
      </c>
    </row>
    <row r="46" spans="2:17" ht="12.75" customHeight="1">
      <c r="B46" s="20" t="s">
        <v>40</v>
      </c>
      <c r="C46" s="2">
        <v>3213</v>
      </c>
      <c r="D46" s="4">
        <v>2217</v>
      </c>
      <c r="E46" s="21">
        <v>69.00093370681606</v>
      </c>
      <c r="F46" s="3">
        <v>3056</v>
      </c>
      <c r="G46" s="4">
        <v>2112</v>
      </c>
      <c r="H46" s="22">
        <v>69.10994764397905</v>
      </c>
      <c r="I46" s="41">
        <v>2854</v>
      </c>
      <c r="J46" s="35">
        <v>1824</v>
      </c>
      <c r="K46" s="42">
        <f t="shared" si="1"/>
        <v>63.910301331464616</v>
      </c>
      <c r="L46" s="33">
        <v>2797</v>
      </c>
      <c r="M46" s="36">
        <f>SUM(M47:M51)</f>
        <v>1570</v>
      </c>
      <c r="N46" s="32">
        <f t="shared" si="2"/>
        <v>56.13156953879156</v>
      </c>
      <c r="O46" s="2">
        <v>2813</v>
      </c>
      <c r="P46" s="4">
        <v>1732</v>
      </c>
      <c r="Q46" s="22">
        <f t="shared" si="0"/>
        <v>61.57127621756132</v>
      </c>
    </row>
    <row r="47" spans="2:17" ht="12.75" customHeight="1">
      <c r="B47" s="23" t="s">
        <v>41</v>
      </c>
      <c r="C47" s="44">
        <v>71</v>
      </c>
      <c r="D47" s="45">
        <v>35</v>
      </c>
      <c r="E47" s="46">
        <v>49.29577464788733</v>
      </c>
      <c r="F47" s="47">
        <v>44</v>
      </c>
      <c r="G47" s="45">
        <v>22</v>
      </c>
      <c r="H47" s="48">
        <v>50</v>
      </c>
      <c r="I47" s="49">
        <v>43</v>
      </c>
      <c r="J47" s="50">
        <v>25</v>
      </c>
      <c r="K47" s="51">
        <f t="shared" si="1"/>
        <v>58.139534883720934</v>
      </c>
      <c r="L47" s="52">
        <v>31</v>
      </c>
      <c r="M47" s="53">
        <v>9</v>
      </c>
      <c r="N47" s="54">
        <f t="shared" si="2"/>
        <v>29.03225806451613</v>
      </c>
      <c r="O47" s="55">
        <v>46</v>
      </c>
      <c r="P47" s="56">
        <v>21</v>
      </c>
      <c r="Q47" s="48">
        <f t="shared" si="0"/>
        <v>45.65217391304348</v>
      </c>
    </row>
    <row r="48" spans="2:17" ht="12.75" customHeight="1">
      <c r="B48" s="23" t="s">
        <v>42</v>
      </c>
      <c r="C48" s="44">
        <v>81</v>
      </c>
      <c r="D48" s="45">
        <v>57</v>
      </c>
      <c r="E48" s="46">
        <v>70.37037037037037</v>
      </c>
      <c r="F48" s="47">
        <v>65</v>
      </c>
      <c r="G48" s="45">
        <v>54</v>
      </c>
      <c r="H48" s="48">
        <v>83.07692307692308</v>
      </c>
      <c r="I48" s="49">
        <v>41</v>
      </c>
      <c r="J48" s="50">
        <v>30</v>
      </c>
      <c r="K48" s="51">
        <f t="shared" si="1"/>
        <v>73.17073170731707</v>
      </c>
      <c r="L48" s="52">
        <v>31</v>
      </c>
      <c r="M48" s="53">
        <v>18</v>
      </c>
      <c r="N48" s="54">
        <f t="shared" si="2"/>
        <v>58.06451612903226</v>
      </c>
      <c r="O48" s="55">
        <v>23</v>
      </c>
      <c r="P48" s="56">
        <v>19</v>
      </c>
      <c r="Q48" s="48">
        <f t="shared" si="0"/>
        <v>82.6086956521739</v>
      </c>
    </row>
    <row r="49" spans="2:17" ht="12.75" customHeight="1">
      <c r="B49" s="23" t="s">
        <v>43</v>
      </c>
      <c r="C49" s="44">
        <v>1100</v>
      </c>
      <c r="D49" s="45">
        <v>688</v>
      </c>
      <c r="E49" s="46">
        <v>62.54545454545455</v>
      </c>
      <c r="F49" s="47">
        <v>1187</v>
      </c>
      <c r="G49" s="45">
        <v>814</v>
      </c>
      <c r="H49" s="48">
        <v>68.57624262847514</v>
      </c>
      <c r="I49" s="49">
        <v>1106</v>
      </c>
      <c r="J49" s="50">
        <v>706</v>
      </c>
      <c r="K49" s="51">
        <f t="shared" si="1"/>
        <v>63.83363471971067</v>
      </c>
      <c r="L49" s="52">
        <v>1115</v>
      </c>
      <c r="M49" s="53">
        <v>666</v>
      </c>
      <c r="N49" s="54">
        <f t="shared" si="2"/>
        <v>59.73094170403588</v>
      </c>
      <c r="O49" s="55">
        <v>1300</v>
      </c>
      <c r="P49" s="56">
        <v>764</v>
      </c>
      <c r="Q49" s="48">
        <f t="shared" si="0"/>
        <v>58.769230769230774</v>
      </c>
    </row>
    <row r="50" spans="2:17" ht="12.75" customHeight="1">
      <c r="B50" s="23" t="s">
        <v>44</v>
      </c>
      <c r="C50" s="44">
        <v>1638</v>
      </c>
      <c r="D50" s="45">
        <v>1234</v>
      </c>
      <c r="E50" s="46">
        <v>75.33577533577534</v>
      </c>
      <c r="F50" s="47">
        <v>1479</v>
      </c>
      <c r="G50" s="45">
        <v>1062</v>
      </c>
      <c r="H50" s="48">
        <v>71.80527383367141</v>
      </c>
      <c r="I50" s="49">
        <v>1418</v>
      </c>
      <c r="J50" s="50">
        <v>929</v>
      </c>
      <c r="K50" s="51">
        <f t="shared" si="1"/>
        <v>65.5148095909732</v>
      </c>
      <c r="L50" s="52">
        <v>1378</v>
      </c>
      <c r="M50" s="53">
        <v>754</v>
      </c>
      <c r="N50" s="54">
        <f t="shared" si="2"/>
        <v>54.71698113207547</v>
      </c>
      <c r="O50" s="55">
        <v>1176</v>
      </c>
      <c r="P50" s="56">
        <v>792</v>
      </c>
      <c r="Q50" s="48">
        <f t="shared" si="0"/>
        <v>67.3469387755102</v>
      </c>
    </row>
    <row r="51" spans="2:17" ht="12.75" customHeight="1">
      <c r="B51" s="23" t="s">
        <v>45</v>
      </c>
      <c r="C51" s="44">
        <v>323</v>
      </c>
      <c r="D51" s="45">
        <v>203</v>
      </c>
      <c r="E51" s="46">
        <v>62.848297213622295</v>
      </c>
      <c r="F51" s="47">
        <v>281</v>
      </c>
      <c r="G51" s="45">
        <v>160</v>
      </c>
      <c r="H51" s="48">
        <v>56.93950177935944</v>
      </c>
      <c r="I51" s="49">
        <v>246</v>
      </c>
      <c r="J51" s="50">
        <v>134</v>
      </c>
      <c r="K51" s="51">
        <f t="shared" si="1"/>
        <v>54.47154471544715</v>
      </c>
      <c r="L51" s="52">
        <v>242</v>
      </c>
      <c r="M51" s="53">
        <v>123</v>
      </c>
      <c r="N51" s="54">
        <f t="shared" si="2"/>
        <v>50.82644628099173</v>
      </c>
      <c r="O51" s="55">
        <v>268</v>
      </c>
      <c r="P51" s="56">
        <v>136</v>
      </c>
      <c r="Q51" s="48">
        <f t="shared" si="0"/>
        <v>50.74626865671642</v>
      </c>
    </row>
    <row r="52" spans="2:17" ht="12.75" customHeight="1">
      <c r="B52" s="20" t="s">
        <v>46</v>
      </c>
      <c r="C52" s="2">
        <v>2622</v>
      </c>
      <c r="D52" s="4">
        <v>1475</v>
      </c>
      <c r="E52" s="21">
        <v>56.254767353165526</v>
      </c>
      <c r="F52" s="3">
        <v>2826</v>
      </c>
      <c r="G52" s="4">
        <v>1523</v>
      </c>
      <c r="H52" s="22">
        <v>53.89242745930643</v>
      </c>
      <c r="I52" s="41">
        <v>2476</v>
      </c>
      <c r="J52" s="35">
        <v>1197</v>
      </c>
      <c r="K52" s="42">
        <f t="shared" si="1"/>
        <v>48.34410339256866</v>
      </c>
      <c r="L52" s="33">
        <v>2808</v>
      </c>
      <c r="M52" s="36">
        <f>SUM(M53:M56)</f>
        <v>1390</v>
      </c>
      <c r="N52" s="32">
        <f t="shared" si="2"/>
        <v>49.5014245014245</v>
      </c>
      <c r="O52" s="2">
        <v>2618</v>
      </c>
      <c r="P52" s="4">
        <v>1225</v>
      </c>
      <c r="Q52" s="22">
        <f t="shared" si="0"/>
        <v>46.79144385026738</v>
      </c>
    </row>
    <row r="53" spans="2:17" ht="12.75" customHeight="1">
      <c r="B53" s="23" t="s">
        <v>47</v>
      </c>
      <c r="C53" s="44">
        <v>345</v>
      </c>
      <c r="D53" s="45">
        <v>130</v>
      </c>
      <c r="E53" s="46">
        <v>37.68115942028986</v>
      </c>
      <c r="F53" s="47">
        <v>203</v>
      </c>
      <c r="G53" s="45">
        <v>112</v>
      </c>
      <c r="H53" s="48">
        <v>55.172413793103445</v>
      </c>
      <c r="I53" s="49">
        <v>148</v>
      </c>
      <c r="J53" s="50">
        <v>82</v>
      </c>
      <c r="K53" s="51">
        <f t="shared" si="1"/>
        <v>55.4054054054054</v>
      </c>
      <c r="L53" s="52">
        <v>117</v>
      </c>
      <c r="M53" s="53">
        <v>47</v>
      </c>
      <c r="N53" s="54">
        <f t="shared" si="2"/>
        <v>40.17094017094017</v>
      </c>
      <c r="O53" s="55">
        <v>160</v>
      </c>
      <c r="P53" s="56">
        <v>80</v>
      </c>
      <c r="Q53" s="48">
        <f t="shared" si="0"/>
        <v>50</v>
      </c>
    </row>
    <row r="54" spans="2:17" ht="12.75" customHeight="1">
      <c r="B54" s="23" t="s">
        <v>48</v>
      </c>
      <c r="C54" s="44">
        <v>881</v>
      </c>
      <c r="D54" s="45">
        <v>498</v>
      </c>
      <c r="E54" s="46">
        <v>56.526674233825204</v>
      </c>
      <c r="F54" s="47">
        <v>810</v>
      </c>
      <c r="G54" s="45">
        <v>403</v>
      </c>
      <c r="H54" s="48">
        <v>49.75308641975308</v>
      </c>
      <c r="I54" s="49">
        <v>707</v>
      </c>
      <c r="J54" s="50">
        <v>280</v>
      </c>
      <c r="K54" s="51">
        <f t="shared" si="1"/>
        <v>39.603960396039604</v>
      </c>
      <c r="L54" s="52">
        <v>779</v>
      </c>
      <c r="M54" s="53">
        <v>387</v>
      </c>
      <c r="N54" s="54">
        <f t="shared" si="2"/>
        <v>49.6790757381258</v>
      </c>
      <c r="O54" s="55">
        <v>794</v>
      </c>
      <c r="P54" s="56">
        <v>385</v>
      </c>
      <c r="Q54" s="48">
        <f t="shared" si="0"/>
        <v>48.48866498740554</v>
      </c>
    </row>
    <row r="55" spans="2:17" ht="12.75" customHeight="1">
      <c r="B55" s="23" t="s">
        <v>49</v>
      </c>
      <c r="C55" s="44">
        <v>913</v>
      </c>
      <c r="D55" s="45">
        <v>532</v>
      </c>
      <c r="E55" s="46">
        <v>58.26944140197152</v>
      </c>
      <c r="F55" s="47">
        <v>1000</v>
      </c>
      <c r="G55" s="45">
        <v>612</v>
      </c>
      <c r="H55" s="48">
        <v>61.199999999999996</v>
      </c>
      <c r="I55" s="49">
        <v>908</v>
      </c>
      <c r="J55" s="50">
        <v>435</v>
      </c>
      <c r="K55" s="51">
        <f t="shared" si="1"/>
        <v>47.907488986784145</v>
      </c>
      <c r="L55" s="52">
        <v>1109</v>
      </c>
      <c r="M55" s="53">
        <v>567</v>
      </c>
      <c r="N55" s="54">
        <f t="shared" si="2"/>
        <v>51.12714156898106</v>
      </c>
      <c r="O55" s="55">
        <v>1231</v>
      </c>
      <c r="P55" s="56">
        <v>496</v>
      </c>
      <c r="Q55" s="48">
        <f t="shared" si="0"/>
        <v>40.29244516653128</v>
      </c>
    </row>
    <row r="56" spans="2:17" ht="12.75" customHeight="1">
      <c r="B56" s="23" t="s">
        <v>50</v>
      </c>
      <c r="C56" s="44">
        <v>483</v>
      </c>
      <c r="D56" s="45">
        <v>315</v>
      </c>
      <c r="E56" s="46">
        <v>65.21739130434783</v>
      </c>
      <c r="F56" s="47">
        <v>813</v>
      </c>
      <c r="G56" s="45">
        <v>396</v>
      </c>
      <c r="H56" s="48">
        <v>48.708487084870846</v>
      </c>
      <c r="I56" s="49">
        <v>713</v>
      </c>
      <c r="J56" s="50">
        <v>400</v>
      </c>
      <c r="K56" s="51">
        <f t="shared" si="1"/>
        <v>56.100981767180926</v>
      </c>
      <c r="L56" s="52">
        <v>803</v>
      </c>
      <c r="M56" s="53">
        <v>389</v>
      </c>
      <c r="N56" s="54">
        <f t="shared" si="2"/>
        <v>48.44333748443337</v>
      </c>
      <c r="O56" s="55">
        <v>433</v>
      </c>
      <c r="P56" s="56">
        <v>264</v>
      </c>
      <c r="Q56" s="48">
        <f t="shared" si="0"/>
        <v>60.969976905311775</v>
      </c>
    </row>
    <row r="57" spans="2:17" ht="12.75" customHeight="1">
      <c r="B57" s="20" t="s">
        <v>51</v>
      </c>
      <c r="C57" s="2">
        <v>12142</v>
      </c>
      <c r="D57" s="4">
        <v>7383</v>
      </c>
      <c r="E57" s="21">
        <v>60.80546862131444</v>
      </c>
      <c r="F57" s="3">
        <v>10870</v>
      </c>
      <c r="G57" s="4">
        <v>6872</v>
      </c>
      <c r="H57" s="22">
        <v>63.21987120515179</v>
      </c>
      <c r="I57" s="41">
        <v>10074</v>
      </c>
      <c r="J57" s="35">
        <v>5892</v>
      </c>
      <c r="K57" s="42">
        <f t="shared" si="1"/>
        <v>58.48719475878499</v>
      </c>
      <c r="L57" s="33">
        <v>11568</v>
      </c>
      <c r="M57" s="36">
        <f>SUM(M58:M65)</f>
        <v>6754</v>
      </c>
      <c r="N57" s="32">
        <f t="shared" si="2"/>
        <v>58.38520055325035</v>
      </c>
      <c r="O57" s="2">
        <v>9827</v>
      </c>
      <c r="P57" s="4">
        <v>5609</v>
      </c>
      <c r="Q57" s="22">
        <f t="shared" si="0"/>
        <v>57.07743970692989</v>
      </c>
    </row>
    <row r="58" spans="2:17" ht="12.75" customHeight="1">
      <c r="B58" s="23" t="s">
        <v>52</v>
      </c>
      <c r="C58" s="44">
        <v>7378</v>
      </c>
      <c r="D58" s="45">
        <v>4802</v>
      </c>
      <c r="E58" s="46">
        <v>65.08538899430741</v>
      </c>
      <c r="F58" s="47">
        <v>6638</v>
      </c>
      <c r="G58" s="45">
        <v>4413</v>
      </c>
      <c r="H58" s="48">
        <v>66.48086773124436</v>
      </c>
      <c r="I58" s="49">
        <v>6352</v>
      </c>
      <c r="J58" s="50">
        <v>4000</v>
      </c>
      <c r="K58" s="51">
        <f t="shared" si="1"/>
        <v>62.97229219143576</v>
      </c>
      <c r="L58" s="52">
        <v>7421</v>
      </c>
      <c r="M58" s="53">
        <v>4410</v>
      </c>
      <c r="N58" s="54">
        <f t="shared" si="2"/>
        <v>59.42595337555585</v>
      </c>
      <c r="O58" s="55">
        <v>6432</v>
      </c>
      <c r="P58" s="56">
        <v>3905</v>
      </c>
      <c r="Q58" s="48">
        <f t="shared" si="0"/>
        <v>60.71206467661692</v>
      </c>
    </row>
    <row r="59" spans="2:17" ht="12.75" customHeight="1">
      <c r="B59" s="23" t="s">
        <v>53</v>
      </c>
      <c r="C59" s="44">
        <v>331</v>
      </c>
      <c r="D59" s="45">
        <v>193</v>
      </c>
      <c r="E59" s="46">
        <v>58.30815709969789</v>
      </c>
      <c r="F59" s="47">
        <v>257</v>
      </c>
      <c r="G59" s="45">
        <v>177</v>
      </c>
      <c r="H59" s="48">
        <v>68.8715953307393</v>
      </c>
      <c r="I59" s="49">
        <v>248</v>
      </c>
      <c r="J59" s="50">
        <v>152</v>
      </c>
      <c r="K59" s="51">
        <f t="shared" si="1"/>
        <v>61.29032258064516</v>
      </c>
      <c r="L59" s="52">
        <v>286</v>
      </c>
      <c r="M59" s="53">
        <v>160</v>
      </c>
      <c r="N59" s="54">
        <f t="shared" si="2"/>
        <v>55.94405594405595</v>
      </c>
      <c r="O59" s="55">
        <v>261</v>
      </c>
      <c r="P59" s="56">
        <v>159</v>
      </c>
      <c r="Q59" s="48">
        <f t="shared" si="0"/>
        <v>60.91954022988506</v>
      </c>
    </row>
    <row r="60" spans="2:17" ht="12.75" customHeight="1">
      <c r="B60" s="23" t="s">
        <v>54</v>
      </c>
      <c r="C60" s="44">
        <v>342</v>
      </c>
      <c r="D60" s="45">
        <v>193</v>
      </c>
      <c r="E60" s="46">
        <v>56.4327485380117</v>
      </c>
      <c r="F60" s="47">
        <v>209</v>
      </c>
      <c r="G60" s="45">
        <v>107</v>
      </c>
      <c r="H60" s="48">
        <v>51.196172248803826</v>
      </c>
      <c r="I60" s="49">
        <v>214</v>
      </c>
      <c r="J60" s="50">
        <v>84</v>
      </c>
      <c r="K60" s="51">
        <f t="shared" si="1"/>
        <v>39.25233644859813</v>
      </c>
      <c r="L60" s="52">
        <v>294</v>
      </c>
      <c r="M60" s="53">
        <v>150</v>
      </c>
      <c r="N60" s="54">
        <f t="shared" si="2"/>
        <v>51.02040816326531</v>
      </c>
      <c r="O60" s="55">
        <v>265</v>
      </c>
      <c r="P60" s="56">
        <v>169</v>
      </c>
      <c r="Q60" s="48">
        <f t="shared" si="0"/>
        <v>63.77358490566037</v>
      </c>
    </row>
    <row r="61" spans="2:17" ht="12.75" customHeight="1">
      <c r="B61" s="23" t="s">
        <v>55</v>
      </c>
      <c r="C61" s="44">
        <v>1534</v>
      </c>
      <c r="D61" s="45">
        <v>1095</v>
      </c>
      <c r="E61" s="46">
        <v>71.3820078226858</v>
      </c>
      <c r="F61" s="47">
        <v>1317</v>
      </c>
      <c r="G61" s="45">
        <v>964</v>
      </c>
      <c r="H61" s="48">
        <v>73.19665907365224</v>
      </c>
      <c r="I61" s="49">
        <v>954</v>
      </c>
      <c r="J61" s="50">
        <v>724</v>
      </c>
      <c r="K61" s="51">
        <f t="shared" si="1"/>
        <v>75.8909853249476</v>
      </c>
      <c r="L61" s="52">
        <v>1040</v>
      </c>
      <c r="M61" s="53">
        <v>811</v>
      </c>
      <c r="N61" s="54">
        <f t="shared" si="2"/>
        <v>77.98076923076923</v>
      </c>
      <c r="O61" s="55">
        <v>606</v>
      </c>
      <c r="P61" s="56">
        <v>441</v>
      </c>
      <c r="Q61" s="48">
        <f t="shared" si="0"/>
        <v>72.77227722772277</v>
      </c>
    </row>
    <row r="62" spans="2:17" ht="12.75" customHeight="1">
      <c r="B62" s="23" t="s">
        <v>56</v>
      </c>
      <c r="C62" s="44">
        <v>311</v>
      </c>
      <c r="D62" s="45">
        <v>179</v>
      </c>
      <c r="E62" s="46">
        <v>57.556270096463024</v>
      </c>
      <c r="F62" s="47">
        <v>509</v>
      </c>
      <c r="G62" s="45">
        <v>275</v>
      </c>
      <c r="H62" s="48">
        <v>54.02750491159135</v>
      </c>
      <c r="I62" s="49">
        <v>373</v>
      </c>
      <c r="J62" s="50">
        <v>199</v>
      </c>
      <c r="K62" s="51">
        <f t="shared" si="1"/>
        <v>53.35120643431635</v>
      </c>
      <c r="L62" s="52">
        <v>432</v>
      </c>
      <c r="M62" s="53">
        <v>215</v>
      </c>
      <c r="N62" s="54">
        <f t="shared" si="2"/>
        <v>49.76851851851852</v>
      </c>
      <c r="O62" s="55">
        <v>379</v>
      </c>
      <c r="P62" s="56">
        <v>228</v>
      </c>
      <c r="Q62" s="48">
        <f t="shared" si="0"/>
        <v>60.15831134564644</v>
      </c>
    </row>
    <row r="63" spans="2:17" ht="12.75" customHeight="1">
      <c r="B63" s="23" t="s">
        <v>57</v>
      </c>
      <c r="C63" s="44">
        <v>197</v>
      </c>
      <c r="D63" s="45">
        <v>82</v>
      </c>
      <c r="E63" s="46">
        <v>41.62436548223351</v>
      </c>
      <c r="F63" s="47">
        <v>215</v>
      </c>
      <c r="G63" s="45">
        <v>137</v>
      </c>
      <c r="H63" s="48">
        <v>63.72093023255814</v>
      </c>
      <c r="I63" s="49">
        <v>175</v>
      </c>
      <c r="J63" s="50">
        <v>106</v>
      </c>
      <c r="K63" s="51">
        <f t="shared" si="1"/>
        <v>60.57142857142858</v>
      </c>
      <c r="L63" s="52">
        <v>160</v>
      </c>
      <c r="M63" s="53">
        <v>118</v>
      </c>
      <c r="N63" s="54">
        <f t="shared" si="2"/>
        <v>73.75</v>
      </c>
      <c r="O63" s="55">
        <v>158</v>
      </c>
      <c r="P63" s="56">
        <v>71</v>
      </c>
      <c r="Q63" s="48">
        <f t="shared" si="0"/>
        <v>44.936708860759495</v>
      </c>
    </row>
    <row r="64" spans="2:17" ht="12.75" customHeight="1">
      <c r="B64" s="23" t="s">
        <v>58</v>
      </c>
      <c r="C64" s="44">
        <v>535</v>
      </c>
      <c r="D64" s="45">
        <v>318</v>
      </c>
      <c r="E64" s="46">
        <v>59.439252336448604</v>
      </c>
      <c r="F64" s="47">
        <v>412</v>
      </c>
      <c r="G64" s="45">
        <v>276</v>
      </c>
      <c r="H64" s="48">
        <v>66.99029126213593</v>
      </c>
      <c r="I64" s="49">
        <v>512</v>
      </c>
      <c r="J64" s="50">
        <v>271</v>
      </c>
      <c r="K64" s="51">
        <f t="shared" si="1"/>
        <v>52.9296875</v>
      </c>
      <c r="L64" s="52">
        <v>731</v>
      </c>
      <c r="M64" s="53">
        <v>465</v>
      </c>
      <c r="N64" s="54">
        <f t="shared" si="2"/>
        <v>63.611491108071135</v>
      </c>
      <c r="O64" s="55">
        <v>546</v>
      </c>
      <c r="P64" s="56">
        <v>324</v>
      </c>
      <c r="Q64" s="48">
        <f t="shared" si="0"/>
        <v>59.34065934065934</v>
      </c>
    </row>
    <row r="65" spans="2:17" ht="12.75" customHeight="1" thickBot="1">
      <c r="B65" s="24" t="s">
        <v>59</v>
      </c>
      <c r="C65" s="57">
        <v>1514</v>
      </c>
      <c r="D65" s="58">
        <v>521</v>
      </c>
      <c r="E65" s="59">
        <v>34.41215323645971</v>
      </c>
      <c r="F65" s="60">
        <v>1313</v>
      </c>
      <c r="G65" s="58">
        <v>523</v>
      </c>
      <c r="H65" s="61">
        <v>39.83244478293983</v>
      </c>
      <c r="I65" s="62">
        <v>1246</v>
      </c>
      <c r="J65" s="63">
        <v>356</v>
      </c>
      <c r="K65" s="64">
        <f t="shared" si="1"/>
        <v>28.57142857142857</v>
      </c>
      <c r="L65" s="65">
        <v>1204</v>
      </c>
      <c r="M65" s="66">
        <v>425</v>
      </c>
      <c r="N65" s="67">
        <f t="shared" si="2"/>
        <v>35.29900332225914</v>
      </c>
      <c r="O65" s="68">
        <v>1180</v>
      </c>
      <c r="P65" s="69">
        <v>312</v>
      </c>
      <c r="Q65" s="61">
        <f t="shared" si="0"/>
        <v>26.440677966101696</v>
      </c>
    </row>
    <row r="68" spans="2:17" ht="9">
      <c r="B68" s="25" t="s">
        <v>66</v>
      </c>
      <c r="C68" s="26">
        <f>SUM(C7,C13,C20,C21,C32,C39,C46,C52,C57)-C6</f>
        <v>0</v>
      </c>
      <c r="D68" s="26">
        <f>SUM(D7,D13,D20,D21,D32,D39,D46,D52,D57)-D6</f>
        <v>0</v>
      </c>
      <c r="E68" s="26"/>
      <c r="F68" s="26">
        <f>SUM(F7,F13,F20,F21,F32,F39,F46,F52,F57)-F6</f>
        <v>0</v>
      </c>
      <c r="G68" s="26">
        <f>SUM(G7,G13,G20,G21,G32,G39,G46,G52,G57)-G6</f>
        <v>0</v>
      </c>
      <c r="H68" s="26"/>
      <c r="I68" s="26">
        <f>SUM(I7,I13,I20,I21,I32,I39,I46,I52,I57)-I6</f>
        <v>0</v>
      </c>
      <c r="J68" s="26">
        <f>SUM(J7,J13,J20,J21,J32,J39,J46,J52,J57)-J6</f>
        <v>0</v>
      </c>
      <c r="K68" s="26"/>
      <c r="L68" s="26">
        <f>SUM(L7,L13,L20,L21,L32,L39,L46,L52,L57)-L6</f>
        <v>0</v>
      </c>
      <c r="M68" s="26">
        <f>SUM(M7,M13,M20,M21,M32,M39,M46,M52,M57)-M6</f>
        <v>0</v>
      </c>
      <c r="N68" s="25"/>
      <c r="O68" s="26">
        <f>SUM(O7,O13,O20,O21,O32,O39,O46,O52,O57)-O6</f>
        <v>0</v>
      </c>
      <c r="P68" s="26">
        <f>SUM(P7,P13,P20,P21,P32,P39,P46,P52,P57)-P6</f>
        <v>0</v>
      </c>
      <c r="Q68" s="25"/>
    </row>
    <row r="69" spans="2:17" ht="9">
      <c r="B69" s="1" t="s">
        <v>67</v>
      </c>
      <c r="C69" s="26">
        <f>SUM(C8:C12)-C7</f>
        <v>0</v>
      </c>
      <c r="D69" s="26">
        <f>SUM(D8:D12)-D7</f>
        <v>0</v>
      </c>
      <c r="E69" s="26"/>
      <c r="F69" s="26">
        <f>SUM(F8:F12)-F7</f>
        <v>0</v>
      </c>
      <c r="G69" s="26">
        <f>SUM(G8:G12)-G7</f>
        <v>0</v>
      </c>
      <c r="H69" s="26"/>
      <c r="I69" s="26">
        <f>SUM(I8:I12)-I7</f>
        <v>0</v>
      </c>
      <c r="J69" s="26">
        <f>SUM(J8:J12)-J7</f>
        <v>0</v>
      </c>
      <c r="K69" s="26"/>
      <c r="L69" s="26">
        <f>SUM(L8:L12)-L7</f>
        <v>0</v>
      </c>
      <c r="M69" s="26">
        <f>SUM(M8:M12)-M7</f>
        <v>0</v>
      </c>
      <c r="N69" s="25"/>
      <c r="O69" s="26">
        <f>SUM(O8:O12)-O7</f>
        <v>0</v>
      </c>
      <c r="P69" s="26">
        <f>SUM(P8:P12)-P7</f>
        <v>0</v>
      </c>
      <c r="Q69" s="25"/>
    </row>
    <row r="70" spans="2:17" ht="9">
      <c r="B70" s="25" t="s">
        <v>68</v>
      </c>
      <c r="C70" s="26">
        <f>SUM(C14:C19)-C13</f>
        <v>0</v>
      </c>
      <c r="D70" s="26">
        <f>SUM(D14:D19)-D13</f>
        <v>0</v>
      </c>
      <c r="E70" s="26"/>
      <c r="F70" s="26">
        <f>SUM(F14:F19)-F13</f>
        <v>0</v>
      </c>
      <c r="G70" s="26">
        <f>SUM(G14:G19)-G13</f>
        <v>0</v>
      </c>
      <c r="H70" s="26"/>
      <c r="I70" s="26">
        <f>SUM(I14:I19)-I13</f>
        <v>0</v>
      </c>
      <c r="J70" s="26">
        <f>SUM(J14:J19)-J13</f>
        <v>0</v>
      </c>
      <c r="K70" s="26"/>
      <c r="L70" s="26">
        <f>SUM(L14:L19)-L13</f>
        <v>0</v>
      </c>
      <c r="M70" s="26">
        <f>SUM(M14:M19)-M13</f>
        <v>0</v>
      </c>
      <c r="N70" s="25"/>
      <c r="O70" s="26">
        <f>SUM(O14:O19)-O13</f>
        <v>0</v>
      </c>
      <c r="P70" s="26">
        <f>SUM(P14:P19)-P13</f>
        <v>0</v>
      </c>
      <c r="Q70" s="25"/>
    </row>
    <row r="71" spans="2:17" ht="9">
      <c r="B71" s="25" t="s">
        <v>69</v>
      </c>
      <c r="C71" s="26">
        <f>SUM(C22:C31)-C21</f>
        <v>0</v>
      </c>
      <c r="D71" s="26">
        <f>SUM(D22:D31)-D21</f>
        <v>0</v>
      </c>
      <c r="E71" s="26"/>
      <c r="F71" s="26">
        <f>SUM(F22:F31)-F21</f>
        <v>0</v>
      </c>
      <c r="G71" s="26">
        <f>SUM(G22:G31)-G21</f>
        <v>0</v>
      </c>
      <c r="H71" s="26"/>
      <c r="I71" s="26">
        <f>SUM(I22:I31)-I21</f>
        <v>0</v>
      </c>
      <c r="J71" s="26">
        <f>SUM(J22:J31)-J21</f>
        <v>0</v>
      </c>
      <c r="K71" s="26"/>
      <c r="L71" s="26">
        <f>SUM(L22:L31)-L21</f>
        <v>0</v>
      </c>
      <c r="M71" s="26">
        <f>SUM(M22:M31)-M21</f>
        <v>0</v>
      </c>
      <c r="N71" s="25"/>
      <c r="O71" s="26">
        <f>SUM(O22:O31)-O21</f>
        <v>0</v>
      </c>
      <c r="P71" s="26">
        <f>SUM(P22:P31)-P21</f>
        <v>0</v>
      </c>
      <c r="Q71" s="25"/>
    </row>
    <row r="72" spans="2:17" ht="9">
      <c r="B72" s="25" t="s">
        <v>70</v>
      </c>
      <c r="C72" s="26">
        <f>SUM(C33:C38)-C32</f>
        <v>0</v>
      </c>
      <c r="D72" s="26">
        <f>SUM(D33:D38)-D32</f>
        <v>0</v>
      </c>
      <c r="E72" s="26"/>
      <c r="F72" s="26">
        <f>SUM(F33:F38)-F32</f>
        <v>0</v>
      </c>
      <c r="G72" s="26">
        <f>SUM(G33:G38)-G32</f>
        <v>0</v>
      </c>
      <c r="H72" s="26"/>
      <c r="I72" s="26">
        <f>SUM(I33:I38)-I32</f>
        <v>0</v>
      </c>
      <c r="J72" s="26">
        <f>SUM(J33:J38)-J32</f>
        <v>0</v>
      </c>
      <c r="K72" s="26"/>
      <c r="L72" s="26">
        <f>SUM(L33:L38)-L32</f>
        <v>0</v>
      </c>
      <c r="M72" s="26">
        <f>SUM(M33:M38)-M32</f>
        <v>0</v>
      </c>
      <c r="N72" s="25"/>
      <c r="O72" s="26">
        <f>SUM(O33:O38)-O32</f>
        <v>0</v>
      </c>
      <c r="P72" s="26">
        <f>SUM(P33:P38)-P32</f>
        <v>0</v>
      </c>
      <c r="Q72" s="25"/>
    </row>
    <row r="73" spans="2:17" ht="9">
      <c r="B73" s="25" t="s">
        <v>71</v>
      </c>
      <c r="C73" s="26">
        <f>SUM(C40:C45)-C39</f>
        <v>0</v>
      </c>
      <c r="D73" s="26">
        <f>SUM(D40:D45)-D39</f>
        <v>0</v>
      </c>
      <c r="E73" s="26"/>
      <c r="F73" s="26">
        <f>SUM(F40:F45)-F39</f>
        <v>0</v>
      </c>
      <c r="G73" s="26">
        <f>SUM(G40:G45)-G39</f>
        <v>0</v>
      </c>
      <c r="H73" s="26"/>
      <c r="I73" s="26">
        <f>SUM(I40:I45)-I39</f>
        <v>0</v>
      </c>
      <c r="J73" s="26">
        <f>SUM(J40:J45)-J39</f>
        <v>0</v>
      </c>
      <c r="K73" s="26"/>
      <c r="L73" s="26">
        <f>SUM(L40:L45)-L39</f>
        <v>0</v>
      </c>
      <c r="M73" s="26">
        <f>SUM(M40:M45)-M39</f>
        <v>0</v>
      </c>
      <c r="N73" s="25"/>
      <c r="O73" s="26">
        <f>SUM(O40:O45)-O39</f>
        <v>0</v>
      </c>
      <c r="P73" s="26">
        <f>SUM(P40:P45)-P39</f>
        <v>0</v>
      </c>
      <c r="Q73" s="25"/>
    </row>
    <row r="74" spans="2:17" ht="9">
      <c r="B74" s="25" t="s">
        <v>72</v>
      </c>
      <c r="C74" s="26">
        <f>SUM(C47:C51)-C46</f>
        <v>0</v>
      </c>
      <c r="D74" s="26">
        <f>SUM(D47:D51)-D46</f>
        <v>0</v>
      </c>
      <c r="E74" s="26"/>
      <c r="F74" s="26">
        <f>SUM(F47:F51)-F46</f>
        <v>0</v>
      </c>
      <c r="G74" s="26">
        <f>SUM(G47:G51)-G46</f>
        <v>0</v>
      </c>
      <c r="H74" s="26"/>
      <c r="I74" s="26">
        <f>SUM(I47:I51)-I46</f>
        <v>0</v>
      </c>
      <c r="J74" s="26">
        <f>SUM(J47:J51)-J46</f>
        <v>0</v>
      </c>
      <c r="K74" s="26"/>
      <c r="L74" s="26">
        <f>SUM(L47:L51)-L46</f>
        <v>0</v>
      </c>
      <c r="M74" s="26">
        <f>SUM(M47:M51)-M46</f>
        <v>0</v>
      </c>
      <c r="N74" s="25"/>
      <c r="O74" s="26">
        <f>SUM(O47:O51)-O46</f>
        <v>0</v>
      </c>
      <c r="P74" s="26">
        <f>SUM(P47:P51)-P46</f>
        <v>0</v>
      </c>
      <c r="Q74" s="25"/>
    </row>
    <row r="75" spans="2:17" ht="9">
      <c r="B75" s="25" t="s">
        <v>73</v>
      </c>
      <c r="C75" s="26">
        <f>SUM(C53:C56)-C52</f>
        <v>0</v>
      </c>
      <c r="D75" s="26">
        <f>SUM(D53:D56)-D52</f>
        <v>0</v>
      </c>
      <c r="E75" s="26"/>
      <c r="F75" s="26">
        <f>SUM(F53:F56)-F52</f>
        <v>0</v>
      </c>
      <c r="G75" s="26">
        <f>SUM(G53:G56)-G52</f>
        <v>0</v>
      </c>
      <c r="H75" s="26"/>
      <c r="I75" s="26">
        <f>SUM(I53:I56)-I52</f>
        <v>0</v>
      </c>
      <c r="J75" s="26">
        <f>SUM(J53:J56)-J52</f>
        <v>0</v>
      </c>
      <c r="K75" s="26"/>
      <c r="L75" s="26">
        <f>SUM(L53:L56)-L52</f>
        <v>0</v>
      </c>
      <c r="M75" s="26">
        <f>SUM(M53:M56)-M52</f>
        <v>0</v>
      </c>
      <c r="N75" s="25"/>
      <c r="O75" s="26">
        <f>SUM(O53:O56)-O52</f>
        <v>0</v>
      </c>
      <c r="P75" s="26">
        <f>SUM(P53:P56)-P52</f>
        <v>0</v>
      </c>
      <c r="Q75" s="25"/>
    </row>
    <row r="76" spans="2:17" ht="9">
      <c r="B76" s="25" t="s">
        <v>74</v>
      </c>
      <c r="C76" s="26">
        <f>SUM(C58:C65)-C57</f>
        <v>0</v>
      </c>
      <c r="D76" s="26">
        <f>SUM(D58:D65)-D57</f>
        <v>0</v>
      </c>
      <c r="E76" s="26"/>
      <c r="F76" s="26">
        <f>SUM(F58:F65)-F57</f>
        <v>0</v>
      </c>
      <c r="G76" s="26">
        <f>SUM(G58:G65)-G57</f>
        <v>0</v>
      </c>
      <c r="H76" s="26"/>
      <c r="I76" s="26">
        <f>SUM(I58:I65)-I57</f>
        <v>0</v>
      </c>
      <c r="J76" s="26">
        <f>SUM(J58:J65)-J57</f>
        <v>0</v>
      </c>
      <c r="K76" s="26"/>
      <c r="L76" s="26">
        <f>SUM(L58:L65)-L57</f>
        <v>0</v>
      </c>
      <c r="M76" s="26">
        <f>SUM(M58:M65)-M57</f>
        <v>0</v>
      </c>
      <c r="N76" s="25"/>
      <c r="O76" s="26">
        <f>SUM(O58:O65)-O57</f>
        <v>0</v>
      </c>
      <c r="P76" s="26">
        <f>SUM(P58:P65)-P57</f>
        <v>0</v>
      </c>
      <c r="Q76" s="25"/>
    </row>
  </sheetData>
  <sheetProtection/>
  <mergeCells count="7">
    <mergeCell ref="B4:B5"/>
    <mergeCell ref="B2:Q2"/>
    <mergeCell ref="O4:Q4"/>
    <mergeCell ref="C4:E4"/>
    <mergeCell ref="F4:H4"/>
    <mergeCell ref="I4:K4"/>
    <mergeCell ref="L4:N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2022-07-28T02:39:24Z</dcterms:created>
  <dcterms:modified xsi:type="dcterms:W3CDTF">2022-07-28T02:39:24Z</dcterms:modified>
  <cp:category/>
  <cp:version/>
  <cp:contentType/>
  <cp:contentStatus/>
</cp:coreProperties>
</file>