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<sst xmlns="http://schemas.openxmlformats.org/spreadsheetml/2006/main" count="588" uniqueCount="215">
  <si>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</si>
  <si>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</si>
  <si>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</si>
  <si>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</si>
  <si>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</si>
  <si>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</si>
  <si>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</si>
  <si>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</si>
  <si>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</si>
  <si>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</si>
  <si>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</si>
  <si>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</si>
  <si>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</si>
  <si>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</si>
  <si>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</si>
  <si>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</si>
  <si>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</si>
  <si>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</si>
  <si>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</si>
  <si>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</si>
  <si>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</si>
  <si>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</si>
  <si>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</si>
  <si>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</si>
  <si>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</si>
  <si>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</si>
  <si>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</si>
  <si>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</si>
  <si>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</si>
  <si>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</si>
  <si>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</si>
  <si>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</si>
  <si>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</si>
  <si>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</si>
  <si>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</si>
  <si>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</si>
  <si>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</si>
  <si>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</si>
  <si>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</si>
  <si>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</si>
  <si>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</si>
  <si>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</si>
  <si>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</si>
  <si>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</si>
  <si>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</si>
  <si>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外国人４８５</t>
  </si>
  <si>
    <t>外国人４８６</t>
  </si>
  <si>
    <t>外国人４８７</t>
  </si>
  <si>
    <t>外国人４８８</t>
  </si>
  <si>
    <t>外国人４８９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</si>
  <si>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</si>
  <si>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</si>
  <si>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</si>
  <si>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</si>
  <si>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</si>
  <si>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</si>
  <si>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</si>
  <si>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</si>
  <si>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</si>
  <si>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</si>
  <si>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</si>
  <si>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</si>
  <si>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</si>
  <si>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</si>
  <si>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</si>
  <si>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</si>
  <si>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</si>
  <si>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</si>
  <si>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</si>
  <si>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</si>
  <si>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</si>
  <si>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</si>
  <si>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</si>
  <si>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</si>
  <si>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</si>
  <si>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</si>
  <si>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</si>
  <si>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</si>
  <si>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</si>
  <si>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</si>
  <si>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</si>
  <si>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</si>
  <si>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</si>
  <si>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</si>
  <si>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</si>
  <si>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</si>
  <si>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</si>
  <si>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</si>
  <si>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</si>
  <si>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</si>
  <si>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</si>
  <si>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</si>
  <si>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</si>
  <si>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</si>
  <si>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</si>
  <si>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</si>
  <si>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</si>
  <si>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</si>
  <si>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</si>
  <si>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</si>
  <si>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</si>
  <si>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</si>
  <si>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</si>
  <si>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</si>
  <si>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</si>
  <si>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</si>
  <si>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</si>
  <si>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</si>
  <si>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</si>
  <si>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</si>
  <si>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</si>
  <si>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</si>
  <si>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</si>
  <si>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</si>
  <si>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</si>
  <si>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</si>
  <si>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</si>
  <si>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</si>
  <si>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</si>
  <si>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</si>
  <si>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</si>
  <si>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</si>
  <si>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</si>
  <si>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</si>
  <si>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</si>
  <si>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</si>
  <si>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</si>
  <si>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</si>
  <si>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</si>
  <si>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</si>
  <si>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</si>
  <si>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</si>
  <si>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</si>
  <si>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</si>
  <si>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</si>
  <si>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</si>
  <si>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</si>
  <si>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</si>
  <si>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</si>
  <si>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</si>
  <si>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</si>
  <si>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</si>
  <si>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</si>
  <si>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</si>
  <si>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</si>
  <si>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</si>
  <si>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</si>
  <si>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</si>
  <si>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</si>
  <si>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</si>
  <si>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</si>
  <si>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</si>
  <si>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</si>
  <si>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</si>
  <si>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</si>
  <si>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</si>
  <si>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</si>
  <si>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</si>
  <si>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</si>
  <si>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</si>
  <si>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</si>
  <si>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</si>
  <si>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</si>
  <si>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</si>
  <si>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</si>
  <si>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</si>
  <si>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</si>
  <si>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</si>
  <si>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</si>
  <si>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</si>
  <si>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</si>
  <si>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</si>
  <si>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</si>
  <si>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</si>
  <si>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</si>
  <si>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</si>
  <si>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</si>
  <si>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</si>
  <si>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</si>
  <si>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</si>
  <si>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</si>
  <si>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</si>
  <si>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外国人４９０</t>
  </si>
  <si>
    <t>外国人４９１</t>
  </si>
  <si>
    <t>外国人４９２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</si>
  <si>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</si>
  <si>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</si>
  <si>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</si>
  <si>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</si>
  <si>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</si>
  <si>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　　刀剣類所持等取締法を、「麻薬等取締法」とは麻薬及び向精神薬取締法いう。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</si>
  <si>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</si>
  <si>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</si>
  <si>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</si>
  <si>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</si>
  <si>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</si>
  <si>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</si>
  <si>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</si>
  <si>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134　罪種別　国籍別　外国人による</t>
  </si>
  <si>
    <t>134　罪種別　国籍別　外国人による</t>
  </si>
  <si>
    <t>134　罪種別　国籍別　外国人による</t>
  </si>
  <si>
    <t>うち）詐欺</t>
  </si>
  <si>
    <t>うち）横領</t>
  </si>
  <si>
    <t>バングラデシュ</t>
  </si>
  <si>
    <t>バングラデシュ</t>
  </si>
  <si>
    <t>　　21</t>
  </si>
  <si>
    <t>平成13年</t>
  </si>
  <si>
    <t>　　14</t>
  </si>
  <si>
    <t>　　15</t>
  </si>
  <si>
    <t>　　16</t>
  </si>
  <si>
    <t>　　17</t>
  </si>
  <si>
    <t>　　18</t>
  </si>
  <si>
    <t>　　19</t>
  </si>
  <si>
    <t>　　20</t>
  </si>
  <si>
    <t>　　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</si>
</sst>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176" fontId="0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F24" sqref="F24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8" width="8.625" style="28" customWidth="1"/>
    <col min="9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30" width="9.125" style="66" customWidth="1"/>
    <col min="31" max="31" width="9.625" style="66" bestFit="1" customWidth="1"/>
    <col min="32" max="97" width="9.125" style="66" customWidth="1"/>
    <col min="98" max="98" width="8.625" style="28" customWidth="1"/>
    <col min="99" max="106" width="5.625" style="28" customWidth="1"/>
    <col min="107" max="107" width="9.125" style="28" customWidth="1"/>
    <col min="108" max="111" width="6.625" style="28" customWidth="1"/>
    <col min="112" max="117" width="5.625" style="28" customWidth="1"/>
    <col min="118" max="118" width="21.625" style="28" customWidth="1"/>
    <col min="119" max="119" width="9.125" style="28" customWidth="1"/>
    <col min="120" max="120" width="21.625" style="28" customWidth="1"/>
    <col min="121" max="130" width="6.625" style="28" customWidth="1"/>
    <col min="131" max="131" width="9.125" style="28" customWidth="1"/>
    <col min="132" max="135" width="6.625" style="28" customWidth="1"/>
    <col min="136" max="136" width="7.625" style="28" customWidth="1"/>
    <col min="137" max="141" width="6.625" style="28" customWidth="1"/>
    <col min="142" max="142" width="20.625" style="28" customWidth="1"/>
    <col min="143" max="16384" width="9.125" style="28" customWidth="1"/>
  </cols>
  <sheetData>
    <row r="1" spans="2:16" ht="14.25">
      <c r="B1" s="28" t="s">
        <v>45</v>
      </c>
      <c r="P1" s="28" t="s">
        <v>46</v>
      </c>
    </row>
    <row r="2" spans="2:97" ht="14.25">
      <c r="B2" s="30"/>
      <c r="C2" s="31"/>
      <c r="D2" s="31"/>
      <c r="E2" s="128" t="s">
        <v>198</v>
      </c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44</v>
      </c>
      <c r="R2" s="128"/>
      <c r="S2" s="128"/>
      <c r="T2" s="128"/>
      <c r="U2" s="128"/>
      <c r="V2" s="128"/>
      <c r="W2" s="128"/>
      <c r="X2" s="128"/>
      <c r="Y2" s="128"/>
      <c r="Z2" s="157"/>
      <c r="AA2" s="157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4.25">
      <c r="B4" s="133" t="s">
        <v>25</v>
      </c>
      <c r="C4" s="133"/>
      <c r="D4" s="154"/>
      <c r="E4" s="132" t="s">
        <v>22</v>
      </c>
      <c r="F4" s="159"/>
      <c r="G4" s="164" t="s">
        <v>18</v>
      </c>
      <c r="H4" s="165"/>
      <c r="I4" s="165"/>
      <c r="J4" s="165"/>
      <c r="K4" s="165"/>
      <c r="L4" s="165"/>
      <c r="M4" s="165"/>
      <c r="N4" s="165"/>
      <c r="O4" s="36"/>
      <c r="P4" s="165" t="s">
        <v>19</v>
      </c>
      <c r="Q4" s="165"/>
      <c r="R4" s="165"/>
      <c r="S4" s="165"/>
      <c r="T4" s="165"/>
      <c r="U4" s="165"/>
      <c r="V4" s="165"/>
      <c r="W4" s="165"/>
      <c r="X4" s="165"/>
      <c r="Y4" s="165"/>
      <c r="Z4" s="132" t="s">
        <v>25</v>
      </c>
      <c r="AA4" s="133"/>
      <c r="AB4" s="134"/>
      <c r="AC4" s="134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4.25">
      <c r="B5" s="136"/>
      <c r="C5" s="136"/>
      <c r="D5" s="155"/>
      <c r="E5" s="160"/>
      <c r="F5" s="161"/>
      <c r="G5" s="126" t="s">
        <v>40</v>
      </c>
      <c r="H5" s="127"/>
      <c r="I5" s="126" t="s">
        <v>50</v>
      </c>
      <c r="J5" s="166"/>
      <c r="K5" s="38"/>
      <c r="L5" s="38"/>
      <c r="M5" s="38"/>
      <c r="N5" s="38"/>
      <c r="O5" s="2"/>
      <c r="P5" s="38"/>
      <c r="Q5" s="38"/>
      <c r="R5" s="38"/>
      <c r="S5" s="38"/>
      <c r="T5" s="126" t="s">
        <v>51</v>
      </c>
      <c r="U5" s="166"/>
      <c r="V5" s="38"/>
      <c r="W5" s="38"/>
      <c r="X5" s="38"/>
      <c r="Y5" s="38"/>
      <c r="Z5" s="135"/>
      <c r="AA5" s="136"/>
      <c r="AB5" s="137"/>
      <c r="AC5" s="137"/>
      <c r="AD5" s="111" t="s">
        <v>191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4.25">
      <c r="B6" s="136"/>
      <c r="C6" s="136"/>
      <c r="D6" s="155"/>
      <c r="E6" s="162"/>
      <c r="F6" s="163"/>
      <c r="G6" s="37"/>
      <c r="H6" s="38"/>
      <c r="I6" s="39"/>
      <c r="J6" s="40"/>
      <c r="K6" s="152" t="s">
        <v>52</v>
      </c>
      <c r="L6" s="153"/>
      <c r="M6" s="152" t="s">
        <v>53</v>
      </c>
      <c r="N6" s="158"/>
      <c r="O6" s="43"/>
      <c r="P6" s="158" t="s">
        <v>54</v>
      </c>
      <c r="Q6" s="153"/>
      <c r="R6" s="152" t="s">
        <v>55</v>
      </c>
      <c r="S6" s="153"/>
      <c r="T6" s="167"/>
      <c r="U6" s="168"/>
      <c r="V6" s="152" t="s">
        <v>10</v>
      </c>
      <c r="W6" s="153"/>
      <c r="X6" s="152" t="s">
        <v>11</v>
      </c>
      <c r="Y6" s="158"/>
      <c r="Z6" s="135"/>
      <c r="AA6" s="136"/>
      <c r="AB6" s="137"/>
      <c r="AC6" s="137"/>
      <c r="AD6" s="111" t="s">
        <v>22</v>
      </c>
      <c r="AE6" s="111"/>
      <c r="AF6" s="111" t="s">
        <v>192</v>
      </c>
      <c r="AG6" s="111"/>
      <c r="AH6" s="111" t="s">
        <v>195</v>
      </c>
      <c r="AI6" s="111"/>
      <c r="AJ6" s="111" t="s">
        <v>196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4.25">
      <c r="B7" s="139"/>
      <c r="C7" s="139"/>
      <c r="D7" s="15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38"/>
      <c r="AA7" s="139"/>
      <c r="AB7" s="140"/>
      <c r="AC7" s="140"/>
      <c r="AD7" s="111" t="s">
        <v>193</v>
      </c>
      <c r="AE7" s="111" t="s">
        <v>194</v>
      </c>
      <c r="AF7" s="111" t="s">
        <v>193</v>
      </c>
      <c r="AG7" s="111" t="s">
        <v>194</v>
      </c>
      <c r="AH7" s="111" t="s">
        <v>193</v>
      </c>
      <c r="AI7" s="111" t="s">
        <v>194</v>
      </c>
      <c r="AJ7" s="111" t="s">
        <v>193</v>
      </c>
      <c r="AK7" s="111" t="s">
        <v>194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206</v>
      </c>
      <c r="E8" s="47">
        <v>37314</v>
      </c>
      <c r="F8" s="47">
        <v>20595</v>
      </c>
      <c r="G8" s="47">
        <v>26093</v>
      </c>
      <c r="H8" s="47">
        <v>11893</v>
      </c>
      <c r="I8" s="47">
        <v>406</v>
      </c>
      <c r="J8" s="47">
        <v>537</v>
      </c>
      <c r="K8" s="47">
        <v>65</v>
      </c>
      <c r="L8" s="47">
        <v>85</v>
      </c>
      <c r="M8" s="47">
        <v>268</v>
      </c>
      <c r="N8" s="47">
        <v>387</v>
      </c>
      <c r="O8" s="48"/>
      <c r="P8" s="53">
        <v>21</v>
      </c>
      <c r="Q8" s="47">
        <v>21</v>
      </c>
      <c r="R8" s="47">
        <v>52</v>
      </c>
      <c r="S8" s="47">
        <v>44</v>
      </c>
      <c r="T8" s="47">
        <v>1425</v>
      </c>
      <c r="U8" s="47">
        <v>1668</v>
      </c>
      <c r="V8" s="47">
        <v>305</v>
      </c>
      <c r="W8" s="47">
        <v>353</v>
      </c>
      <c r="X8" s="47">
        <v>857</v>
      </c>
      <c r="Y8" s="47">
        <v>1030</v>
      </c>
      <c r="Z8" s="69"/>
      <c r="AA8" s="52" t="s">
        <v>206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207</v>
      </c>
      <c r="E9" s="47">
        <v>46815</v>
      </c>
      <c r="F9" s="47">
        <v>22699</v>
      </c>
      <c r="G9" s="47">
        <v>34976</v>
      </c>
      <c r="H9" s="47">
        <v>13076</v>
      </c>
      <c r="I9" s="47">
        <v>466</v>
      </c>
      <c r="J9" s="47">
        <v>507</v>
      </c>
      <c r="K9" s="47">
        <v>60</v>
      </c>
      <c r="L9" s="47">
        <v>65</v>
      </c>
      <c r="M9" s="47">
        <v>326</v>
      </c>
      <c r="N9" s="47">
        <v>380</v>
      </c>
      <c r="O9" s="48"/>
      <c r="P9" s="53">
        <v>20</v>
      </c>
      <c r="Q9" s="47">
        <v>16</v>
      </c>
      <c r="R9" s="47">
        <v>60</v>
      </c>
      <c r="S9" s="47">
        <v>46</v>
      </c>
      <c r="T9" s="47">
        <v>1555</v>
      </c>
      <c r="U9" s="47">
        <v>1777</v>
      </c>
      <c r="V9" s="47">
        <v>375</v>
      </c>
      <c r="W9" s="47">
        <v>405</v>
      </c>
      <c r="X9" s="47">
        <v>963</v>
      </c>
      <c r="Y9" s="47">
        <v>1126</v>
      </c>
      <c r="Z9" s="69"/>
      <c r="AA9" s="52" t="s">
        <v>207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aca="true" t="shared" si="0" ref="AH9:AH17">SUM(K9,M9,P9,R9)-I9</f>
        <v>0</v>
      </c>
      <c r="AI9" s="114">
        <f aca="true" t="shared" si="1" ref="AI9:AI17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208</v>
      </c>
      <c r="E10" s="47">
        <v>52354</v>
      </c>
      <c r="F10" s="47">
        <v>27007</v>
      </c>
      <c r="G10" s="47">
        <v>37535</v>
      </c>
      <c r="H10" s="47">
        <v>14527</v>
      </c>
      <c r="I10" s="47">
        <v>468</v>
      </c>
      <c r="J10" s="47">
        <v>629</v>
      </c>
      <c r="K10" s="47">
        <v>64</v>
      </c>
      <c r="L10" s="47">
        <v>87</v>
      </c>
      <c r="M10" s="47">
        <v>324</v>
      </c>
      <c r="N10" s="47">
        <v>459</v>
      </c>
      <c r="O10" s="48"/>
      <c r="P10" s="53">
        <v>21</v>
      </c>
      <c r="Q10" s="47">
        <v>21</v>
      </c>
      <c r="R10" s="47">
        <v>59</v>
      </c>
      <c r="S10" s="47">
        <v>62</v>
      </c>
      <c r="T10" s="47">
        <v>1576</v>
      </c>
      <c r="U10" s="47">
        <v>1759</v>
      </c>
      <c r="V10" s="47">
        <v>397</v>
      </c>
      <c r="W10" s="47">
        <v>436</v>
      </c>
      <c r="X10" s="47">
        <v>938</v>
      </c>
      <c r="Y10" s="47">
        <v>1105</v>
      </c>
      <c r="Z10" s="69"/>
      <c r="AA10" s="52" t="s">
        <v>208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209</v>
      </c>
      <c r="E11" s="47">
        <v>58417</v>
      </c>
      <c r="F11" s="47">
        <v>29046</v>
      </c>
      <c r="G11" s="47">
        <v>41836</v>
      </c>
      <c r="H11" s="47">
        <v>14766</v>
      </c>
      <c r="I11" s="47">
        <v>465</v>
      </c>
      <c r="J11" s="47">
        <v>560</v>
      </c>
      <c r="K11" s="47">
        <v>67</v>
      </c>
      <c r="L11" s="47">
        <v>81</v>
      </c>
      <c r="M11" s="47">
        <v>327</v>
      </c>
      <c r="N11" s="47">
        <v>420</v>
      </c>
      <c r="O11" s="48"/>
      <c r="P11" s="53">
        <v>30</v>
      </c>
      <c r="Q11" s="47">
        <v>24</v>
      </c>
      <c r="R11" s="47">
        <v>41</v>
      </c>
      <c r="S11" s="47">
        <v>35</v>
      </c>
      <c r="T11" s="47">
        <v>1498</v>
      </c>
      <c r="U11" s="47">
        <v>1675</v>
      </c>
      <c r="V11" s="47">
        <v>391</v>
      </c>
      <c r="W11" s="47">
        <v>417</v>
      </c>
      <c r="X11" s="47">
        <v>915</v>
      </c>
      <c r="Y11" s="47">
        <v>1042</v>
      </c>
      <c r="Z11" s="69"/>
      <c r="AA11" s="52" t="s">
        <v>209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210</v>
      </c>
      <c r="E12" s="47">
        <v>60207</v>
      </c>
      <c r="F12" s="47">
        <v>28981</v>
      </c>
      <c r="G12" s="47">
        <v>43622</v>
      </c>
      <c r="H12" s="47">
        <v>14786</v>
      </c>
      <c r="I12" s="47">
        <v>475</v>
      </c>
      <c r="J12" s="47">
        <v>536</v>
      </c>
      <c r="K12" s="47">
        <v>72</v>
      </c>
      <c r="L12" s="47">
        <v>74</v>
      </c>
      <c r="M12" s="47">
        <v>323</v>
      </c>
      <c r="N12" s="47">
        <v>407</v>
      </c>
      <c r="O12" s="48"/>
      <c r="P12" s="53">
        <v>20</v>
      </c>
      <c r="Q12" s="47">
        <v>15</v>
      </c>
      <c r="R12" s="47">
        <v>60</v>
      </c>
      <c r="S12" s="47">
        <v>40</v>
      </c>
      <c r="T12" s="47">
        <v>1824</v>
      </c>
      <c r="U12" s="47">
        <v>2050</v>
      </c>
      <c r="V12" s="47">
        <v>570</v>
      </c>
      <c r="W12" s="47">
        <v>600</v>
      </c>
      <c r="X12" s="47">
        <v>1058</v>
      </c>
      <c r="Y12" s="47">
        <v>1224</v>
      </c>
      <c r="Z12" s="69"/>
      <c r="AA12" s="52" t="s">
        <v>210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211</v>
      </c>
      <c r="E13" s="47">
        <v>51985</v>
      </c>
      <c r="F13" s="47">
        <v>26721</v>
      </c>
      <c r="G13" s="47">
        <v>37365</v>
      </c>
      <c r="H13" s="47">
        <v>14418</v>
      </c>
      <c r="I13" s="47">
        <v>400</v>
      </c>
      <c r="J13" s="47">
        <v>426</v>
      </c>
      <c r="K13" s="47">
        <v>59</v>
      </c>
      <c r="L13" s="47">
        <v>67</v>
      </c>
      <c r="M13" s="47">
        <v>261</v>
      </c>
      <c r="N13" s="47">
        <v>297</v>
      </c>
      <c r="O13" s="48"/>
      <c r="P13" s="53">
        <v>31</v>
      </c>
      <c r="Q13" s="47">
        <v>26</v>
      </c>
      <c r="R13" s="47">
        <v>49</v>
      </c>
      <c r="S13" s="47">
        <v>36</v>
      </c>
      <c r="T13" s="47">
        <v>1954</v>
      </c>
      <c r="U13" s="47">
        <v>2174</v>
      </c>
      <c r="V13" s="47">
        <v>777</v>
      </c>
      <c r="W13" s="47">
        <v>803</v>
      </c>
      <c r="X13" s="47">
        <v>1017</v>
      </c>
      <c r="Y13" s="47">
        <v>1169</v>
      </c>
      <c r="Z13" s="69"/>
      <c r="AA13" s="52" t="s">
        <v>211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212</v>
      </c>
      <c r="E14" s="55">
        <v>49251</v>
      </c>
      <c r="F14" s="55">
        <v>23327</v>
      </c>
      <c r="G14" s="55">
        <v>37314</v>
      </c>
      <c r="H14" s="55">
        <v>13339</v>
      </c>
      <c r="I14" s="55">
        <v>380</v>
      </c>
      <c r="J14" s="55">
        <v>388</v>
      </c>
      <c r="K14" s="55">
        <v>66</v>
      </c>
      <c r="L14" s="55">
        <v>69</v>
      </c>
      <c r="M14" s="55">
        <v>227</v>
      </c>
      <c r="N14" s="55">
        <v>256</v>
      </c>
      <c r="O14" s="3"/>
      <c r="P14" s="56">
        <v>25</v>
      </c>
      <c r="Q14" s="55">
        <v>21</v>
      </c>
      <c r="R14" s="55">
        <v>62</v>
      </c>
      <c r="S14" s="55">
        <v>42</v>
      </c>
      <c r="T14" s="55">
        <v>2061</v>
      </c>
      <c r="U14" s="55">
        <v>2255</v>
      </c>
      <c r="V14" s="55">
        <v>920</v>
      </c>
      <c r="W14" s="55">
        <v>950</v>
      </c>
      <c r="X14" s="55">
        <v>968</v>
      </c>
      <c r="Y14" s="55">
        <v>1105</v>
      </c>
      <c r="Z14" s="64"/>
      <c r="AA14" s="52" t="s">
        <v>212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4:41" s="62" customFormat="1" ht="15" customHeight="1">
      <c r="D15" s="46" t="s">
        <v>213</v>
      </c>
      <c r="E15" s="55">
        <v>44668</v>
      </c>
      <c r="F15" s="55">
        <v>20962</v>
      </c>
      <c r="G15" s="55">
        <v>34620</v>
      </c>
      <c r="H15" s="55">
        <v>12611</v>
      </c>
      <c r="I15" s="55">
        <v>317</v>
      </c>
      <c r="J15" s="55">
        <v>351</v>
      </c>
      <c r="K15" s="55">
        <v>73</v>
      </c>
      <c r="L15" s="55">
        <v>77</v>
      </c>
      <c r="M15" s="55">
        <v>179</v>
      </c>
      <c r="N15" s="55">
        <v>220</v>
      </c>
      <c r="O15" s="3"/>
      <c r="P15" s="56">
        <v>25</v>
      </c>
      <c r="Q15" s="55">
        <v>22</v>
      </c>
      <c r="R15" s="55">
        <v>40</v>
      </c>
      <c r="S15" s="55">
        <v>32</v>
      </c>
      <c r="T15" s="55">
        <v>1938</v>
      </c>
      <c r="U15" s="55">
        <v>2137</v>
      </c>
      <c r="V15" s="55">
        <v>903</v>
      </c>
      <c r="W15" s="55">
        <v>946</v>
      </c>
      <c r="X15" s="55">
        <v>873</v>
      </c>
      <c r="Y15" s="55">
        <v>1022</v>
      </c>
      <c r="Z15" s="64"/>
      <c r="AA15" s="52" t="s">
        <v>213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4:41" s="62" customFormat="1" ht="15" customHeight="1">
      <c r="D16" s="46" t="s">
        <v>205</v>
      </c>
      <c r="E16" s="55">
        <v>39674</v>
      </c>
      <c r="F16" s="55">
        <v>20054</v>
      </c>
      <c r="G16" s="55">
        <v>30569</v>
      </c>
      <c r="H16" s="55">
        <v>12365</v>
      </c>
      <c r="I16" s="55">
        <v>347</v>
      </c>
      <c r="J16" s="55">
        <v>380</v>
      </c>
      <c r="K16" s="55">
        <v>63</v>
      </c>
      <c r="L16" s="55">
        <v>71</v>
      </c>
      <c r="M16" s="55">
        <v>234</v>
      </c>
      <c r="N16" s="55">
        <v>262</v>
      </c>
      <c r="O16" s="3"/>
      <c r="P16" s="56">
        <v>12</v>
      </c>
      <c r="Q16" s="55">
        <v>11</v>
      </c>
      <c r="R16" s="55">
        <v>38</v>
      </c>
      <c r="S16" s="55">
        <v>36</v>
      </c>
      <c r="T16" s="55">
        <v>1822</v>
      </c>
      <c r="U16" s="55">
        <v>2011</v>
      </c>
      <c r="V16" s="55">
        <v>820</v>
      </c>
      <c r="W16" s="55">
        <v>849</v>
      </c>
      <c r="X16" s="55">
        <v>819</v>
      </c>
      <c r="Y16" s="55">
        <v>999</v>
      </c>
      <c r="Z16" s="64"/>
      <c r="AA16" s="52" t="s">
        <v>205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4:41" s="54" customFormat="1" ht="15" customHeight="1">
      <c r="D17" s="58" t="s">
        <v>214</v>
      </c>
      <c r="E17" s="59">
        <f>SUM(G17+'04 '!E17)</f>
        <v>30383</v>
      </c>
      <c r="F17" s="102">
        <f>SUM(H17+'04 '!F17)</f>
        <v>18881</v>
      </c>
      <c r="G17" s="60">
        <f>SUM(G20+G34+G41+G49+G50+G51+G52)</f>
        <v>22569</v>
      </c>
      <c r="H17" s="60">
        <f aca="true" t="shared" si="2" ref="H17:N17">SUM(H20+H34+H41+H49+H50+H51+H52)</f>
        <v>12021</v>
      </c>
      <c r="I17" s="60">
        <f t="shared" si="2"/>
        <v>287</v>
      </c>
      <c r="J17" s="60">
        <f t="shared" si="2"/>
        <v>314</v>
      </c>
      <c r="K17" s="60">
        <f t="shared" si="2"/>
        <v>47</v>
      </c>
      <c r="L17" s="60">
        <f t="shared" si="2"/>
        <v>49</v>
      </c>
      <c r="M17" s="60">
        <f t="shared" si="2"/>
        <v>184</v>
      </c>
      <c r="N17" s="59">
        <f t="shared" si="2"/>
        <v>209</v>
      </c>
      <c r="O17" s="4"/>
      <c r="P17" s="60">
        <f>SUM(P20+P34+P41+P49+P50+P51+P52)</f>
        <v>12</v>
      </c>
      <c r="Q17" s="60">
        <f>SUM(Q20+Q34+Q41+Q49+Q50+Q51+Q52)</f>
        <v>11</v>
      </c>
      <c r="R17" s="60">
        <f>SUM(R20+R34+R41+R49+R50+R51+R52)</f>
        <v>44</v>
      </c>
      <c r="S17" s="60">
        <f aca="true" t="shared" si="3" ref="S17:Y17">SUM(S20+S34+S41+S49+S50+S51+S52)</f>
        <v>45</v>
      </c>
      <c r="T17" s="60">
        <f t="shared" si="3"/>
        <v>1827</v>
      </c>
      <c r="U17" s="60">
        <f t="shared" si="3"/>
        <v>1988</v>
      </c>
      <c r="V17" s="60">
        <f t="shared" si="3"/>
        <v>847</v>
      </c>
      <c r="W17" s="60">
        <f t="shared" si="3"/>
        <v>891</v>
      </c>
      <c r="X17" s="60">
        <f t="shared" si="3"/>
        <v>842</v>
      </c>
      <c r="Y17" s="60">
        <f t="shared" si="3"/>
        <v>962</v>
      </c>
      <c r="Z17" s="57"/>
      <c r="AA17" s="52" t="s">
        <v>214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4:41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4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46" t="s">
        <v>26</v>
      </c>
      <c r="C20" s="146"/>
      <c r="D20" s="147"/>
      <c r="E20" s="5">
        <f>SUM(G20+'04 '!E20)</f>
        <v>23249</v>
      </c>
      <c r="F20" s="5">
        <f>SUM(H20+'04 '!F20)</f>
        <v>15584</v>
      </c>
      <c r="G20" s="5">
        <f>SUM(G21:G33)</f>
        <v>16600</v>
      </c>
      <c r="H20" s="5">
        <f>SUM(H21:H33)</f>
        <v>9676</v>
      </c>
      <c r="I20" s="5">
        <v>198</v>
      </c>
      <c r="J20" s="5">
        <v>227</v>
      </c>
      <c r="K20" s="5">
        <v>39</v>
      </c>
      <c r="L20" s="5">
        <v>41</v>
      </c>
      <c r="M20" s="5">
        <v>122</v>
      </c>
      <c r="N20" s="5">
        <v>149</v>
      </c>
      <c r="O20" s="4"/>
      <c r="P20" s="6">
        <v>11</v>
      </c>
      <c r="Q20" s="5">
        <v>10</v>
      </c>
      <c r="R20" s="5">
        <v>26</v>
      </c>
      <c r="S20" s="5">
        <v>27</v>
      </c>
      <c r="T20" s="22">
        <v>1376</v>
      </c>
      <c r="U20" s="22">
        <v>1528</v>
      </c>
      <c r="V20" s="5">
        <v>634</v>
      </c>
      <c r="W20" s="5">
        <v>675</v>
      </c>
      <c r="X20" s="5">
        <v>621</v>
      </c>
      <c r="Y20" s="5">
        <v>730</v>
      </c>
      <c r="Z20" s="124" t="s">
        <v>26</v>
      </c>
      <c r="AA20" s="125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42" t="s">
        <v>27</v>
      </c>
      <c r="D21" s="143"/>
      <c r="E21" s="5">
        <f>SUM(G21+'04 '!E21)</f>
        <v>8706</v>
      </c>
      <c r="F21" s="5">
        <f>SUM(H21+'04 '!F21)</f>
        <v>5398</v>
      </c>
      <c r="G21" s="1">
        <f>I21+T21+'02'!I21+'02'!M21+'03 '!G22+'03 '!P22</f>
        <v>6836</v>
      </c>
      <c r="H21" s="1">
        <f>J21+U21+'02'!J21+'02'!N21+'03 '!H22+'03 '!Q22</f>
        <v>3818</v>
      </c>
      <c r="I21" s="1">
        <v>75</v>
      </c>
      <c r="J21" s="1">
        <v>87</v>
      </c>
      <c r="K21" s="1">
        <v>17</v>
      </c>
      <c r="L21" s="1">
        <v>19</v>
      </c>
      <c r="M21" s="1">
        <v>39</v>
      </c>
      <c r="N21" s="1">
        <v>48</v>
      </c>
      <c r="O21" s="9"/>
      <c r="P21" s="13">
        <v>6</v>
      </c>
      <c r="Q21" s="7">
        <v>5</v>
      </c>
      <c r="R21" s="7">
        <v>13</v>
      </c>
      <c r="S21" s="7">
        <v>15</v>
      </c>
      <c r="T21" s="7">
        <v>755</v>
      </c>
      <c r="U21" s="7">
        <v>803</v>
      </c>
      <c r="V21" s="7">
        <v>326</v>
      </c>
      <c r="W21" s="7">
        <v>330</v>
      </c>
      <c r="X21" s="7">
        <v>336</v>
      </c>
      <c r="Y21" s="7">
        <v>380</v>
      </c>
      <c r="Z21" s="73"/>
      <c r="AA21" s="74" t="s">
        <v>27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aca="true" t="shared" si="4" ref="AH21:AH52">SUM(K21,M21,P21,R21)-I21</f>
        <v>0</v>
      </c>
      <c r="AI21" s="114">
        <f aca="true" t="shared" si="5" ref="AI21:AI52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42" t="s">
        <v>28</v>
      </c>
      <c r="D22" s="143"/>
      <c r="E22" s="5">
        <f>SUM(G22+'04 '!E22)</f>
        <v>8972</v>
      </c>
      <c r="F22" s="5">
        <f>SUM(H22+'04 '!F22)</f>
        <v>6170</v>
      </c>
      <c r="G22" s="1">
        <f>I22+T22+'02'!I22+'02'!M22+'03 '!G23+'03 '!P23</f>
        <v>6414</v>
      </c>
      <c r="H22" s="1">
        <f>J22+U22+'02'!J22+'02'!N22+'03 '!H23+'03 '!Q23</f>
        <v>3733</v>
      </c>
      <c r="I22" s="1">
        <v>74</v>
      </c>
      <c r="J22" s="1">
        <v>84</v>
      </c>
      <c r="K22" s="1">
        <v>17</v>
      </c>
      <c r="L22" s="1">
        <v>17</v>
      </c>
      <c r="M22" s="1">
        <v>48</v>
      </c>
      <c r="N22" s="1">
        <v>59</v>
      </c>
      <c r="O22" s="9"/>
      <c r="P22" s="13">
        <v>2</v>
      </c>
      <c r="Q22" s="7">
        <v>2</v>
      </c>
      <c r="R22" s="7">
        <v>7</v>
      </c>
      <c r="S22" s="7">
        <v>6</v>
      </c>
      <c r="T22" s="7">
        <v>333</v>
      </c>
      <c r="U22" s="7">
        <v>388</v>
      </c>
      <c r="V22" s="7">
        <v>180</v>
      </c>
      <c r="W22" s="7">
        <v>203</v>
      </c>
      <c r="X22" s="7">
        <v>138</v>
      </c>
      <c r="Y22" s="7">
        <v>171</v>
      </c>
      <c r="Z22" s="73"/>
      <c r="AA22" s="74" t="s">
        <v>28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42" t="s">
        <v>67</v>
      </c>
      <c r="D23" s="143"/>
      <c r="E23" s="5">
        <f>SUM(G23+'04 '!E23)</f>
        <v>230</v>
      </c>
      <c r="F23" s="5">
        <f>SUM(H23+'04 '!F23)</f>
        <v>145</v>
      </c>
      <c r="G23" s="1">
        <f>I23+T23+'02'!I23+'02'!M23+'03 '!G24+'03 '!P24</f>
        <v>40</v>
      </c>
      <c r="H23" s="1">
        <f>J23+U23+'02'!J23+'02'!N23+'03 '!H24+'03 '!Q24</f>
        <v>37</v>
      </c>
      <c r="I23" s="1">
        <v>3</v>
      </c>
      <c r="J23" s="1">
        <v>2</v>
      </c>
      <c r="K23" s="1">
        <v>0</v>
      </c>
      <c r="L23" s="1">
        <v>0</v>
      </c>
      <c r="M23" s="1">
        <v>2</v>
      </c>
      <c r="N23" s="1">
        <v>1</v>
      </c>
      <c r="O23" s="9"/>
      <c r="P23" s="13">
        <v>0</v>
      </c>
      <c r="Q23" s="7">
        <v>0</v>
      </c>
      <c r="R23" s="7">
        <v>1</v>
      </c>
      <c r="S23" s="7">
        <v>1</v>
      </c>
      <c r="T23" s="7">
        <v>12</v>
      </c>
      <c r="U23" s="7">
        <v>11</v>
      </c>
      <c r="V23" s="7">
        <v>9</v>
      </c>
      <c r="W23" s="7">
        <v>8</v>
      </c>
      <c r="X23" s="7">
        <v>3</v>
      </c>
      <c r="Y23" s="7">
        <v>3</v>
      </c>
      <c r="Z23" s="73"/>
      <c r="AA23" s="74" t="s">
        <v>67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42" t="s">
        <v>68</v>
      </c>
      <c r="D24" s="143"/>
      <c r="E24" s="5">
        <f>SUM(G24+'04 '!E24)</f>
        <v>101</v>
      </c>
      <c r="F24" s="5">
        <f>SUM(H24+'04 '!F24)</f>
        <v>92</v>
      </c>
      <c r="G24" s="1">
        <f>I24+T24+'02'!I24+'02'!M24+'03 '!G25+'03 '!P25</f>
        <v>39</v>
      </c>
      <c r="H24" s="1">
        <f>J24+U24+'02'!J24+'02'!N24+'03 '!H25+'03 '!Q25</f>
        <v>39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/>
      <c r="P24" s="13">
        <v>0</v>
      </c>
      <c r="Q24" s="7">
        <v>0</v>
      </c>
      <c r="R24" s="7">
        <v>0</v>
      </c>
      <c r="S24" s="7">
        <v>0</v>
      </c>
      <c r="T24" s="7">
        <v>8</v>
      </c>
      <c r="U24" s="7">
        <v>8</v>
      </c>
      <c r="V24" s="7">
        <v>7</v>
      </c>
      <c r="W24" s="7">
        <v>7</v>
      </c>
      <c r="X24" s="7">
        <v>1</v>
      </c>
      <c r="Y24" s="7">
        <v>1</v>
      </c>
      <c r="Z24" s="73"/>
      <c r="AA24" s="74" t="s">
        <v>68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42" t="s">
        <v>69</v>
      </c>
      <c r="D25" s="143"/>
      <c r="E25" s="5">
        <f>SUM(G25+'04 '!E25)</f>
        <v>129</v>
      </c>
      <c r="F25" s="5">
        <f>SUM(H25+'04 '!F25)</f>
        <v>107</v>
      </c>
      <c r="G25" s="1">
        <f>I25+T25+'02'!I25+'02'!M25+'03 '!G26+'03 '!P26</f>
        <v>63</v>
      </c>
      <c r="H25" s="1">
        <f>J25+U25+'02'!J25+'02'!N25+'03 '!H26+'03 '!Q26</f>
        <v>48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9"/>
      <c r="P25" s="13">
        <v>0</v>
      </c>
      <c r="Q25" s="7">
        <v>0</v>
      </c>
      <c r="R25" s="7">
        <v>0</v>
      </c>
      <c r="S25" s="7">
        <v>0</v>
      </c>
      <c r="T25" s="7">
        <v>5</v>
      </c>
      <c r="U25" s="7">
        <v>5</v>
      </c>
      <c r="V25" s="7">
        <v>4</v>
      </c>
      <c r="W25" s="7">
        <v>4</v>
      </c>
      <c r="X25" s="7">
        <v>1</v>
      </c>
      <c r="Y25" s="7">
        <v>1</v>
      </c>
      <c r="Z25" s="73"/>
      <c r="AA25" s="74" t="s">
        <v>69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42" t="s">
        <v>70</v>
      </c>
      <c r="D26" s="143"/>
      <c r="E26" s="5">
        <f>SUM(G26+'04 '!E26)</f>
        <v>137</v>
      </c>
      <c r="F26" s="5">
        <f>SUM(H26+'04 '!F26)</f>
        <v>115</v>
      </c>
      <c r="G26" s="1">
        <f>I26+T26+'02'!I26+'02'!M26+'03 '!G27+'03 '!P27</f>
        <v>64</v>
      </c>
      <c r="H26" s="1">
        <f>J26+U26+'02'!J26+'02'!N26+'03 '!H27+'03 '!Q27</f>
        <v>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9"/>
      <c r="P26" s="13">
        <v>0</v>
      </c>
      <c r="Q26" s="7">
        <v>0</v>
      </c>
      <c r="R26" s="7">
        <v>0</v>
      </c>
      <c r="S26" s="7">
        <v>0</v>
      </c>
      <c r="T26" s="7">
        <v>9</v>
      </c>
      <c r="U26" s="7">
        <v>10</v>
      </c>
      <c r="V26" s="7">
        <v>4</v>
      </c>
      <c r="W26" s="7">
        <v>3</v>
      </c>
      <c r="X26" s="7">
        <v>3</v>
      </c>
      <c r="Y26" s="7">
        <v>5</v>
      </c>
      <c r="Z26" s="73"/>
      <c r="AA26" s="74" t="s">
        <v>70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42" t="s">
        <v>71</v>
      </c>
      <c r="D27" s="143"/>
      <c r="E27" s="5">
        <f>SUM(G27+'04 '!E27)</f>
        <v>497</v>
      </c>
      <c r="F27" s="5">
        <f>SUM(H27+'04 '!F27)</f>
        <v>429</v>
      </c>
      <c r="G27" s="1">
        <f>I27+T27+'02'!I27+'02'!M27+'03 '!G28+'03 '!P28</f>
        <v>202</v>
      </c>
      <c r="H27" s="1">
        <f>J27+U27+'02'!J27+'02'!N27+'03 '!H28+'03 '!Q28</f>
        <v>158</v>
      </c>
      <c r="I27" s="1">
        <v>5</v>
      </c>
      <c r="J27" s="1">
        <v>5</v>
      </c>
      <c r="K27" s="1">
        <v>1</v>
      </c>
      <c r="L27" s="1">
        <v>1</v>
      </c>
      <c r="M27" s="1">
        <v>2</v>
      </c>
      <c r="N27" s="1">
        <v>2</v>
      </c>
      <c r="O27" s="9"/>
      <c r="P27" s="13">
        <v>1</v>
      </c>
      <c r="Q27" s="7">
        <v>1</v>
      </c>
      <c r="R27" s="7">
        <v>1</v>
      </c>
      <c r="S27" s="7">
        <v>1</v>
      </c>
      <c r="T27" s="7">
        <v>35</v>
      </c>
      <c r="U27" s="7">
        <v>45</v>
      </c>
      <c r="V27" s="7">
        <v>11</v>
      </c>
      <c r="W27" s="7">
        <v>14</v>
      </c>
      <c r="X27" s="7">
        <v>22</v>
      </c>
      <c r="Y27" s="7">
        <v>28</v>
      </c>
      <c r="Z27" s="73"/>
      <c r="AA27" s="74" t="s">
        <v>71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42" t="s">
        <v>72</v>
      </c>
      <c r="D28" s="143"/>
      <c r="E28" s="5">
        <f>SUM(G28+'04 '!E28)</f>
        <v>244</v>
      </c>
      <c r="F28" s="5">
        <f>SUM(H28+'04 '!F28)</f>
        <v>78</v>
      </c>
      <c r="G28" s="1">
        <f>I28+T28+'02'!I28+'02'!M28+'03 '!G29+'03 '!P29</f>
        <v>203</v>
      </c>
      <c r="H28" s="1">
        <f>J28+U28+'02'!J28+'02'!N28+'03 '!H29+'03 '!Q29</f>
        <v>40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3">
        <v>0</v>
      </c>
      <c r="Q28" s="7">
        <v>0</v>
      </c>
      <c r="R28" s="7">
        <v>0</v>
      </c>
      <c r="S28" s="7">
        <v>0</v>
      </c>
      <c r="T28" s="7">
        <v>13</v>
      </c>
      <c r="U28" s="7">
        <v>14</v>
      </c>
      <c r="V28" s="7">
        <v>6</v>
      </c>
      <c r="W28" s="7">
        <v>6</v>
      </c>
      <c r="X28" s="7">
        <v>6</v>
      </c>
      <c r="Y28" s="7">
        <v>7</v>
      </c>
      <c r="Z28" s="73"/>
      <c r="AA28" s="74" t="s">
        <v>72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44" t="s">
        <v>204</v>
      </c>
      <c r="D29" s="145"/>
      <c r="E29" s="5">
        <f>SUM(G29+'04 '!E29)</f>
        <v>149</v>
      </c>
      <c r="F29" s="5">
        <f>SUM(H29+'04 '!F29)</f>
        <v>135</v>
      </c>
      <c r="G29" s="1">
        <f>I29+T29+'02'!I29+'02'!M29+'03 '!G30+'03 '!P30</f>
        <v>60</v>
      </c>
      <c r="H29" s="1">
        <f>J29+U29+'02'!J29+'02'!N29+'03 '!H30+'03 '!Q30</f>
        <v>57</v>
      </c>
      <c r="I29" s="1">
        <v>1</v>
      </c>
      <c r="J29" s="1">
        <v>2</v>
      </c>
      <c r="K29" s="1">
        <v>0</v>
      </c>
      <c r="L29" s="1">
        <v>0</v>
      </c>
      <c r="M29" s="1">
        <v>1</v>
      </c>
      <c r="N29" s="1">
        <v>2</v>
      </c>
      <c r="O29" s="9"/>
      <c r="P29" s="13">
        <v>0</v>
      </c>
      <c r="Q29" s="7">
        <v>0</v>
      </c>
      <c r="R29" s="7">
        <v>0</v>
      </c>
      <c r="S29" s="7">
        <v>0</v>
      </c>
      <c r="T29" s="7">
        <v>13</v>
      </c>
      <c r="U29" s="7">
        <v>14</v>
      </c>
      <c r="V29" s="7">
        <v>6</v>
      </c>
      <c r="W29" s="7">
        <v>6</v>
      </c>
      <c r="X29" s="7">
        <v>7</v>
      </c>
      <c r="Y29" s="7">
        <v>8</v>
      </c>
      <c r="Z29" s="73"/>
      <c r="AA29" s="75" t="s">
        <v>203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42" t="s">
        <v>73</v>
      </c>
      <c r="D30" s="143"/>
      <c r="E30" s="5">
        <f>SUM(G30+'04 '!E30)</f>
        <v>1569</v>
      </c>
      <c r="F30" s="5">
        <f>SUM(H30+'04 '!F30)</f>
        <v>1508</v>
      </c>
      <c r="G30" s="1">
        <f>I30+T30+'02'!I30+'02'!M30+'03 '!G31+'03 '!P31</f>
        <v>707</v>
      </c>
      <c r="H30" s="1">
        <f>J30+U30+'02'!J30+'02'!N30+'03 '!H31+'03 '!Q31</f>
        <v>722</v>
      </c>
      <c r="I30" s="1">
        <v>19</v>
      </c>
      <c r="J30" s="1">
        <v>27</v>
      </c>
      <c r="K30" s="1">
        <v>4</v>
      </c>
      <c r="L30" s="1">
        <v>4</v>
      </c>
      <c r="M30" s="1">
        <v>12</v>
      </c>
      <c r="N30" s="1">
        <v>20</v>
      </c>
      <c r="O30" s="9"/>
      <c r="P30" s="13">
        <v>1</v>
      </c>
      <c r="Q30" s="7">
        <v>1</v>
      </c>
      <c r="R30" s="7">
        <v>2</v>
      </c>
      <c r="S30" s="7">
        <v>2</v>
      </c>
      <c r="T30" s="7">
        <v>113</v>
      </c>
      <c r="U30" s="7">
        <v>139</v>
      </c>
      <c r="V30" s="7">
        <v>48</v>
      </c>
      <c r="W30" s="7">
        <v>61</v>
      </c>
      <c r="X30" s="7">
        <v>60</v>
      </c>
      <c r="Y30" s="7">
        <v>70</v>
      </c>
      <c r="Z30" s="73"/>
      <c r="AA30" s="74" t="s">
        <v>73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42" t="s">
        <v>74</v>
      </c>
      <c r="D31" s="143"/>
      <c r="E31" s="5">
        <f>SUM(G31+'04 '!E31)</f>
        <v>2001</v>
      </c>
      <c r="F31" s="5">
        <f>SUM(H31+'04 '!F31)</f>
        <v>931</v>
      </c>
      <c r="G31" s="1">
        <f>I31+T31+'02'!I31+'02'!M31+'03 '!G32+'03 '!P32</f>
        <v>1727</v>
      </c>
      <c r="H31" s="1">
        <f>J31+U31+'02'!J31+'02'!N31+'03 '!H32+'03 '!Q32</f>
        <v>723</v>
      </c>
      <c r="I31" s="1">
        <v>17</v>
      </c>
      <c r="J31" s="1">
        <v>16</v>
      </c>
      <c r="K31" s="1">
        <v>0</v>
      </c>
      <c r="L31" s="1">
        <v>0</v>
      </c>
      <c r="M31" s="1">
        <v>15</v>
      </c>
      <c r="N31" s="1">
        <v>14</v>
      </c>
      <c r="O31" s="9"/>
      <c r="P31" s="13">
        <v>1</v>
      </c>
      <c r="Q31" s="7">
        <v>1</v>
      </c>
      <c r="R31" s="7">
        <v>1</v>
      </c>
      <c r="S31" s="7">
        <v>1</v>
      </c>
      <c r="T31" s="7">
        <v>31</v>
      </c>
      <c r="U31" s="7">
        <v>38</v>
      </c>
      <c r="V31" s="7">
        <v>12</v>
      </c>
      <c r="W31" s="7">
        <v>11</v>
      </c>
      <c r="X31" s="7">
        <v>19</v>
      </c>
      <c r="Y31" s="7">
        <v>27</v>
      </c>
      <c r="Z31" s="73"/>
      <c r="AA31" s="74" t="s">
        <v>74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42" t="s">
        <v>75</v>
      </c>
      <c r="D32" s="143"/>
      <c r="E32" s="5">
        <f>SUM(G32+'04 '!E32)</f>
        <v>60</v>
      </c>
      <c r="F32" s="5">
        <f>SUM(H32+'04 '!F32)</f>
        <v>57</v>
      </c>
      <c r="G32" s="1">
        <f>I32+T32+'02'!I32+'02'!M32+'03 '!G33+'03 '!P33</f>
        <v>17</v>
      </c>
      <c r="H32" s="1">
        <f>J32+U32+'02'!J32+'02'!N32+'03 '!H33+'03 '!Q33</f>
        <v>17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3"/>
      <c r="AA32" s="74" t="s">
        <v>75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42" t="s">
        <v>29</v>
      </c>
      <c r="D33" s="143"/>
      <c r="E33" s="5">
        <f>SUM(G33+'04 '!E33)</f>
        <v>454</v>
      </c>
      <c r="F33" s="5">
        <f>SUM(H33+'04 '!F33)</f>
        <v>419</v>
      </c>
      <c r="G33" s="1">
        <f>I33+T33+'02'!I33+'02'!M33+'03 '!G34+'03 '!P34</f>
        <v>228</v>
      </c>
      <c r="H33" s="1">
        <f>J33+U33+'02'!J33+'02'!N33+'03 '!H34+'03 '!Q34</f>
        <v>235</v>
      </c>
      <c r="I33" s="1">
        <v>4</v>
      </c>
      <c r="J33" s="1">
        <v>4</v>
      </c>
      <c r="K33" s="1">
        <v>0</v>
      </c>
      <c r="L33" s="1">
        <v>0</v>
      </c>
      <c r="M33" s="1">
        <v>3</v>
      </c>
      <c r="N33" s="1">
        <v>3</v>
      </c>
      <c r="O33" s="9"/>
      <c r="P33" s="13">
        <v>0</v>
      </c>
      <c r="Q33" s="7">
        <v>0</v>
      </c>
      <c r="R33" s="7">
        <v>1</v>
      </c>
      <c r="S33" s="7">
        <v>1</v>
      </c>
      <c r="T33" s="7">
        <v>49</v>
      </c>
      <c r="U33" s="7">
        <v>53</v>
      </c>
      <c r="V33" s="7">
        <v>21</v>
      </c>
      <c r="W33" s="7">
        <v>22</v>
      </c>
      <c r="X33" s="7">
        <v>25</v>
      </c>
      <c r="Y33" s="7">
        <v>29</v>
      </c>
      <c r="Z33" s="118"/>
      <c r="AA33" s="74" t="s">
        <v>29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46" t="s">
        <v>30</v>
      </c>
      <c r="C34" s="146"/>
      <c r="D34" s="147"/>
      <c r="E34" s="5">
        <f>SUM(G34+'04 '!E34)</f>
        <v>504</v>
      </c>
      <c r="F34" s="5">
        <f>SUM(H34+'04 '!F34)</f>
        <v>429</v>
      </c>
      <c r="G34" s="5">
        <f>SUM(G35:G40)</f>
        <v>357</v>
      </c>
      <c r="H34" s="5">
        <f>SUM(H35:H40)</f>
        <v>286</v>
      </c>
      <c r="I34" s="5">
        <v>8</v>
      </c>
      <c r="J34" s="5">
        <v>9</v>
      </c>
      <c r="K34" s="5">
        <v>2</v>
      </c>
      <c r="L34" s="5">
        <v>3</v>
      </c>
      <c r="M34" s="5">
        <v>6</v>
      </c>
      <c r="N34" s="5">
        <v>6</v>
      </c>
      <c r="O34" s="4"/>
      <c r="P34" s="6">
        <v>0</v>
      </c>
      <c r="Q34" s="5">
        <v>0</v>
      </c>
      <c r="R34" s="5">
        <v>0</v>
      </c>
      <c r="S34" s="5">
        <v>0</v>
      </c>
      <c r="T34" s="5">
        <v>52</v>
      </c>
      <c r="U34" s="5">
        <v>52</v>
      </c>
      <c r="V34" s="5">
        <v>29</v>
      </c>
      <c r="W34" s="5">
        <v>26</v>
      </c>
      <c r="X34" s="5">
        <v>22</v>
      </c>
      <c r="Y34" s="5">
        <v>25</v>
      </c>
      <c r="Z34" s="124" t="s">
        <v>30</v>
      </c>
      <c r="AA34" s="125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42" t="s">
        <v>56</v>
      </c>
      <c r="D35" s="143"/>
      <c r="E35" s="5">
        <f>SUM(G35+'04 '!E35)</f>
        <v>69</v>
      </c>
      <c r="F35" s="5">
        <f>SUM(H35+'04 '!F35)</f>
        <v>72</v>
      </c>
      <c r="G35" s="1">
        <f>I35+T35+'02'!I35+'02'!M35+'03 '!G36+'03 '!P36</f>
        <v>40</v>
      </c>
      <c r="H35" s="1">
        <f>J35+U35+'02'!J35+'02'!N35+'03 '!H36+'03 '!Q36</f>
        <v>43</v>
      </c>
      <c r="I35" s="1">
        <v>3</v>
      </c>
      <c r="J35" s="1">
        <v>3</v>
      </c>
      <c r="K35" s="1">
        <v>0</v>
      </c>
      <c r="L35" s="1">
        <v>0</v>
      </c>
      <c r="M35" s="1">
        <v>3</v>
      </c>
      <c r="N35" s="1">
        <v>3</v>
      </c>
      <c r="O35" s="9"/>
      <c r="P35" s="13">
        <v>0</v>
      </c>
      <c r="Q35" s="7">
        <v>0</v>
      </c>
      <c r="R35" s="7">
        <v>0</v>
      </c>
      <c r="S35" s="7">
        <v>0</v>
      </c>
      <c r="T35" s="7">
        <v>15</v>
      </c>
      <c r="U35" s="7">
        <v>16</v>
      </c>
      <c r="V35" s="7">
        <v>9</v>
      </c>
      <c r="W35" s="7">
        <v>8</v>
      </c>
      <c r="X35" s="7">
        <v>6</v>
      </c>
      <c r="Y35" s="7">
        <v>8</v>
      </c>
      <c r="Z35" s="73"/>
      <c r="AA35" s="74" t="s">
        <v>56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42" t="s">
        <v>57</v>
      </c>
      <c r="D36" s="143"/>
      <c r="E36" s="5">
        <f>SUM(G36+'04 '!E36)</f>
        <v>21</v>
      </c>
      <c r="F36" s="5">
        <f>SUM(H36+'04 '!F36)</f>
        <v>23</v>
      </c>
      <c r="G36" s="1">
        <f>I36+T36+'02'!I36+'02'!M36+'03 '!G37+'03 '!P37</f>
        <v>16</v>
      </c>
      <c r="H36" s="1">
        <f>J36+U36+'02'!J36+'02'!N36+'03 '!H37+'03 '!Q37</f>
        <v>19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3">
        <v>0</v>
      </c>
      <c r="Q36" s="7">
        <v>0</v>
      </c>
      <c r="R36" s="7">
        <v>0</v>
      </c>
      <c r="S36" s="7">
        <v>0</v>
      </c>
      <c r="T36" s="7">
        <v>3</v>
      </c>
      <c r="U36" s="7">
        <v>4</v>
      </c>
      <c r="V36" s="7">
        <v>3</v>
      </c>
      <c r="W36" s="7">
        <v>4</v>
      </c>
      <c r="X36" s="7">
        <v>0</v>
      </c>
      <c r="Y36" s="7">
        <v>0</v>
      </c>
      <c r="Z36" s="73"/>
      <c r="AA36" s="74" t="s">
        <v>57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42" t="s">
        <v>58</v>
      </c>
      <c r="D37" s="143"/>
      <c r="E37" s="5">
        <f>SUM(G37+'04 '!E37)</f>
        <v>177</v>
      </c>
      <c r="F37" s="5">
        <f>SUM(H37+'04 '!F37)</f>
        <v>112</v>
      </c>
      <c r="G37" s="1">
        <f>I37+T37+'02'!I37+'02'!M37+'03 '!G38+'03 '!P38</f>
        <v>134</v>
      </c>
      <c r="H37" s="1">
        <f>J37+U37+'02'!J37+'02'!N37+'03 '!H38+'03 '!Q38</f>
        <v>71</v>
      </c>
      <c r="I37" s="1">
        <v>1</v>
      </c>
      <c r="J37" s="1">
        <v>2</v>
      </c>
      <c r="K37" s="1">
        <v>1</v>
      </c>
      <c r="L37" s="1">
        <v>2</v>
      </c>
      <c r="M37" s="1">
        <v>0</v>
      </c>
      <c r="N37" s="1">
        <v>0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10</v>
      </c>
      <c r="U37" s="7">
        <v>8</v>
      </c>
      <c r="V37" s="7">
        <v>4</v>
      </c>
      <c r="W37" s="7">
        <v>3</v>
      </c>
      <c r="X37" s="7">
        <v>5</v>
      </c>
      <c r="Y37" s="7">
        <v>4</v>
      </c>
      <c r="Z37" s="73"/>
      <c r="AA37" s="74" t="s">
        <v>58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42" t="s">
        <v>59</v>
      </c>
      <c r="D38" s="143"/>
      <c r="E38" s="5">
        <f>SUM(G38+'04 '!E38)</f>
        <v>19</v>
      </c>
      <c r="F38" s="5">
        <f>SUM(H38+'04 '!F38)</f>
        <v>19</v>
      </c>
      <c r="G38" s="1">
        <f>I38+T38+'02'!I38+'02'!M38+'03 '!G39+'03 '!P39</f>
        <v>14</v>
      </c>
      <c r="H38" s="1">
        <f>J38+U38+'02'!J38+'02'!N38+'03 '!H39+'03 '!Q39</f>
        <v>13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2</v>
      </c>
      <c r="U38" s="7">
        <v>2</v>
      </c>
      <c r="V38" s="7">
        <v>1</v>
      </c>
      <c r="W38" s="7">
        <v>0</v>
      </c>
      <c r="X38" s="7">
        <v>1</v>
      </c>
      <c r="Y38" s="7">
        <v>2</v>
      </c>
      <c r="Z38" s="73"/>
      <c r="AA38" s="74" t="s">
        <v>59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42" t="s">
        <v>60</v>
      </c>
      <c r="D39" s="143"/>
      <c r="E39" s="5">
        <f>SUM(G39+'04 '!E39)</f>
        <v>59</v>
      </c>
      <c r="F39" s="5">
        <f>SUM(H39+'04 '!F39)</f>
        <v>54</v>
      </c>
      <c r="G39" s="1">
        <f>I39+T39+'02'!I39+'02'!M39+'03 '!G40+'03 '!P40</f>
        <v>49</v>
      </c>
      <c r="H39" s="1">
        <f>J39+U39+'02'!J39+'02'!N39+'03 '!H40+'03 '!Q40</f>
        <v>45</v>
      </c>
      <c r="I39" s="1">
        <v>1</v>
      </c>
      <c r="J39" s="1">
        <v>1</v>
      </c>
      <c r="K39" s="1">
        <v>0</v>
      </c>
      <c r="L39" s="1">
        <v>0</v>
      </c>
      <c r="M39" s="1">
        <v>1</v>
      </c>
      <c r="N39" s="1">
        <v>1</v>
      </c>
      <c r="O39" s="9"/>
      <c r="P39" s="13">
        <v>0</v>
      </c>
      <c r="Q39" s="7">
        <v>0</v>
      </c>
      <c r="R39" s="7">
        <v>0</v>
      </c>
      <c r="S39" s="7">
        <v>0</v>
      </c>
      <c r="T39" s="7">
        <v>5</v>
      </c>
      <c r="U39" s="7">
        <v>4</v>
      </c>
      <c r="V39" s="7">
        <v>3</v>
      </c>
      <c r="W39" s="7">
        <v>2</v>
      </c>
      <c r="X39" s="7">
        <v>2</v>
      </c>
      <c r="Y39" s="7">
        <v>2</v>
      </c>
      <c r="Z39" s="73"/>
      <c r="AA39" s="74" t="s">
        <v>60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42" t="s">
        <v>29</v>
      </c>
      <c r="D40" s="143"/>
      <c r="E40" s="5">
        <f>SUM(G40+'04 '!E40)</f>
        <v>159</v>
      </c>
      <c r="F40" s="5">
        <f>SUM(H40+'04 '!F40)</f>
        <v>149</v>
      </c>
      <c r="G40" s="1">
        <f>I40+T40+'02'!I40+'02'!M40+'03 '!G41+'03 '!P41</f>
        <v>104</v>
      </c>
      <c r="H40" s="1">
        <f>J40+U40+'02'!J40+'02'!N40+'03 '!H41+'03 '!Q41</f>
        <v>95</v>
      </c>
      <c r="I40" s="1">
        <v>3</v>
      </c>
      <c r="J40" s="1">
        <v>3</v>
      </c>
      <c r="K40" s="1">
        <v>1</v>
      </c>
      <c r="L40" s="1">
        <v>1</v>
      </c>
      <c r="M40" s="1">
        <v>2</v>
      </c>
      <c r="N40" s="1">
        <v>2</v>
      </c>
      <c r="O40" s="9"/>
      <c r="P40" s="13">
        <v>0</v>
      </c>
      <c r="Q40" s="7">
        <v>0</v>
      </c>
      <c r="R40" s="7">
        <v>0</v>
      </c>
      <c r="S40" s="7">
        <v>0</v>
      </c>
      <c r="T40" s="7">
        <v>17</v>
      </c>
      <c r="U40" s="7">
        <v>18</v>
      </c>
      <c r="V40" s="7">
        <v>9</v>
      </c>
      <c r="W40" s="7">
        <v>9</v>
      </c>
      <c r="X40" s="7">
        <v>8</v>
      </c>
      <c r="Y40" s="7">
        <v>9</v>
      </c>
      <c r="Z40" s="73"/>
      <c r="AA40" s="74" t="s">
        <v>29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46" t="s">
        <v>31</v>
      </c>
      <c r="C41" s="146"/>
      <c r="D41" s="147"/>
      <c r="E41" s="5">
        <f>SUM(G41+'04 '!E41)</f>
        <v>5962</v>
      </c>
      <c r="F41" s="5">
        <f>SUM(H41+'04 '!F41)</f>
        <v>2444</v>
      </c>
      <c r="G41" s="5">
        <f>SUM(G42:G48)</f>
        <v>5157</v>
      </c>
      <c r="H41" s="5">
        <f>SUM(H42:H48)</f>
        <v>1823</v>
      </c>
      <c r="I41" s="5">
        <v>70</v>
      </c>
      <c r="J41" s="5">
        <v>67</v>
      </c>
      <c r="K41" s="5">
        <v>5</v>
      </c>
      <c r="L41" s="5">
        <v>4</v>
      </c>
      <c r="M41" s="5">
        <v>51</v>
      </c>
      <c r="N41" s="5">
        <v>49</v>
      </c>
      <c r="O41" s="4"/>
      <c r="P41" s="6">
        <v>1</v>
      </c>
      <c r="Q41" s="5">
        <v>1</v>
      </c>
      <c r="R41" s="5">
        <v>13</v>
      </c>
      <c r="S41" s="5">
        <v>13</v>
      </c>
      <c r="T41" s="5">
        <v>320</v>
      </c>
      <c r="U41" s="5">
        <v>323</v>
      </c>
      <c r="V41" s="5">
        <v>156</v>
      </c>
      <c r="W41" s="5">
        <v>160</v>
      </c>
      <c r="X41" s="5">
        <v>150</v>
      </c>
      <c r="Y41" s="5">
        <v>154</v>
      </c>
      <c r="Z41" s="124" t="s">
        <v>31</v>
      </c>
      <c r="AA41" s="125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48" t="s">
        <v>61</v>
      </c>
      <c r="C42" s="76"/>
      <c r="D42" s="71" t="s">
        <v>32</v>
      </c>
      <c r="E42" s="5">
        <f>SUM(G42+'04 '!E42)</f>
        <v>96</v>
      </c>
      <c r="F42" s="5">
        <f>SUM(H42+'04 '!F42)</f>
        <v>99</v>
      </c>
      <c r="G42" s="15">
        <f>I42+T42+'02'!I42+'02'!M42+'03 '!G43+'03 '!P43</f>
        <v>85</v>
      </c>
      <c r="H42" s="98">
        <f>J42+U42+'02'!J42+'02'!N42+'03 '!H43+'03 '!Q43</f>
        <v>92</v>
      </c>
      <c r="I42" s="1">
        <v>2</v>
      </c>
      <c r="J42" s="1">
        <v>4</v>
      </c>
      <c r="K42" s="15">
        <v>0</v>
      </c>
      <c r="L42" s="18">
        <v>0</v>
      </c>
      <c r="M42" s="15">
        <v>1</v>
      </c>
      <c r="N42" s="1">
        <v>2</v>
      </c>
      <c r="O42" s="9"/>
      <c r="P42" s="13">
        <v>0</v>
      </c>
      <c r="Q42" s="7">
        <v>0</v>
      </c>
      <c r="R42" s="7">
        <v>1</v>
      </c>
      <c r="S42" s="7">
        <v>2</v>
      </c>
      <c r="T42" s="7">
        <v>23</v>
      </c>
      <c r="U42" s="7">
        <v>22</v>
      </c>
      <c r="V42" s="8">
        <v>10</v>
      </c>
      <c r="W42" s="7">
        <v>10</v>
      </c>
      <c r="X42" s="8">
        <v>12</v>
      </c>
      <c r="Y42" s="7">
        <v>11</v>
      </c>
      <c r="Z42" s="77"/>
      <c r="AA42" s="74" t="s">
        <v>32</v>
      </c>
      <c r="AB42" s="28"/>
      <c r="AC42" s="141" t="s">
        <v>76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48"/>
      <c r="C43" s="76"/>
      <c r="D43" s="71" t="s">
        <v>33</v>
      </c>
      <c r="E43" s="5">
        <f>SUM(G43+'04 '!E43)</f>
        <v>13</v>
      </c>
      <c r="F43" s="5">
        <f>SUM(H43+'04 '!F43)</f>
        <v>13</v>
      </c>
      <c r="G43" s="1">
        <f>I43+T43+'02'!I43+'02'!M43+'03 '!G44+'03 '!P44</f>
        <v>11</v>
      </c>
      <c r="H43" s="1">
        <f>J43+U43+'02'!J43+'02'!N43+'03 '!H44+'03 '!Q44</f>
        <v>11</v>
      </c>
      <c r="I43" s="1">
        <v>0</v>
      </c>
      <c r="J43" s="1">
        <v>0</v>
      </c>
      <c r="K43" s="1">
        <v>0</v>
      </c>
      <c r="L43" s="24">
        <v>0</v>
      </c>
      <c r="M43" s="1">
        <v>0</v>
      </c>
      <c r="N43" s="1">
        <v>0</v>
      </c>
      <c r="O43" s="9"/>
      <c r="P43" s="13">
        <v>0</v>
      </c>
      <c r="Q43" s="7">
        <v>0</v>
      </c>
      <c r="R43" s="7">
        <v>0</v>
      </c>
      <c r="S43" s="7">
        <v>0</v>
      </c>
      <c r="T43" s="7">
        <v>6</v>
      </c>
      <c r="U43" s="7">
        <v>6</v>
      </c>
      <c r="V43" s="8">
        <v>3</v>
      </c>
      <c r="W43" s="7">
        <v>3</v>
      </c>
      <c r="X43" s="8">
        <v>2</v>
      </c>
      <c r="Y43" s="7">
        <v>2</v>
      </c>
      <c r="Z43" s="77"/>
      <c r="AA43" s="74" t="s">
        <v>33</v>
      </c>
      <c r="AB43" s="28"/>
      <c r="AC43" s="141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48"/>
      <c r="C44" s="76"/>
      <c r="D44" s="71" t="s">
        <v>34</v>
      </c>
      <c r="E44" s="5">
        <f>SUM(G44+'04 '!E44)</f>
        <v>27</v>
      </c>
      <c r="F44" s="5">
        <f>SUM(H44+'04 '!F44)</f>
        <v>25</v>
      </c>
      <c r="G44" s="1">
        <f>I44+T44+'02'!I44+'02'!M44+'03 '!G45+'03 '!P45</f>
        <v>26</v>
      </c>
      <c r="H44" s="1">
        <f>J44+U44+'02'!J44+'02'!N44+'03 '!H45+'03 '!Q45</f>
        <v>24</v>
      </c>
      <c r="I44" s="1">
        <v>2</v>
      </c>
      <c r="J44" s="1">
        <v>4</v>
      </c>
      <c r="K44" s="1">
        <v>0</v>
      </c>
      <c r="L44" s="24">
        <v>0</v>
      </c>
      <c r="M44" s="1">
        <v>2</v>
      </c>
      <c r="N44" s="1">
        <v>4</v>
      </c>
      <c r="O44" s="9"/>
      <c r="P44" s="13">
        <v>0</v>
      </c>
      <c r="Q44" s="7">
        <v>0</v>
      </c>
      <c r="R44" s="7">
        <v>0</v>
      </c>
      <c r="S44" s="7">
        <v>0</v>
      </c>
      <c r="T44" s="7">
        <v>2</v>
      </c>
      <c r="U44" s="7">
        <v>1</v>
      </c>
      <c r="V44" s="8">
        <v>0</v>
      </c>
      <c r="W44" s="7">
        <v>0</v>
      </c>
      <c r="X44" s="8">
        <v>2</v>
      </c>
      <c r="Y44" s="7">
        <v>1</v>
      </c>
      <c r="Z44" s="77"/>
      <c r="AA44" s="74" t="s">
        <v>34</v>
      </c>
      <c r="AB44" s="28"/>
      <c r="AC44" s="141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48"/>
      <c r="C45" s="76"/>
      <c r="D45" s="71" t="s">
        <v>29</v>
      </c>
      <c r="E45" s="5">
        <f>SUM(G45+'04 '!E45)</f>
        <v>315</v>
      </c>
      <c r="F45" s="5">
        <f>SUM(H45+'04 '!F45)</f>
        <v>238</v>
      </c>
      <c r="G45" s="1">
        <f>I45+T45+'02'!I45+'02'!M45+'03 '!G46+'03 '!P46</f>
        <v>207</v>
      </c>
      <c r="H45" s="1">
        <f>J45+U45+'02'!J45+'02'!N45+'03 '!H46+'03 '!Q46</f>
        <v>166</v>
      </c>
      <c r="I45" s="1">
        <v>10</v>
      </c>
      <c r="J45" s="1">
        <v>6</v>
      </c>
      <c r="K45" s="1">
        <v>0</v>
      </c>
      <c r="L45" s="24">
        <v>0</v>
      </c>
      <c r="M45" s="1">
        <v>5</v>
      </c>
      <c r="N45" s="1">
        <v>3</v>
      </c>
      <c r="O45" s="3"/>
      <c r="P45" s="13">
        <v>0</v>
      </c>
      <c r="Q45" s="1">
        <v>0</v>
      </c>
      <c r="R45" s="1">
        <v>5</v>
      </c>
      <c r="S45" s="1">
        <v>3</v>
      </c>
      <c r="T45" s="1">
        <v>53</v>
      </c>
      <c r="U45" s="1">
        <v>49</v>
      </c>
      <c r="V45" s="15">
        <v>25</v>
      </c>
      <c r="W45" s="1">
        <v>20</v>
      </c>
      <c r="X45" s="15">
        <v>26</v>
      </c>
      <c r="Y45" s="1">
        <v>27</v>
      </c>
      <c r="Z45" s="77"/>
      <c r="AA45" s="74" t="s">
        <v>29</v>
      </c>
      <c r="AB45" s="28"/>
      <c r="AC45" s="141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42" t="s">
        <v>77</v>
      </c>
      <c r="D46" s="143"/>
      <c r="E46" s="5">
        <f>SUM(G46+'04 '!E46)</f>
        <v>58</v>
      </c>
      <c r="F46" s="5">
        <f>SUM(H46+'04 '!F46)</f>
        <v>54</v>
      </c>
      <c r="G46" s="1">
        <f>I46+T46+'02'!I46+'02'!M46+'03 '!G47+'03 '!P47</f>
        <v>45</v>
      </c>
      <c r="H46" s="1">
        <f>J46+U46+'02'!J46+'02'!N46+'03 '!H47+'03 '!Q47</f>
        <v>42</v>
      </c>
      <c r="I46" s="1">
        <v>1</v>
      </c>
      <c r="J46" s="1">
        <v>1</v>
      </c>
      <c r="K46" s="1">
        <v>0</v>
      </c>
      <c r="L46" s="1">
        <v>0</v>
      </c>
      <c r="M46" s="1">
        <v>1</v>
      </c>
      <c r="N46" s="1">
        <v>1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5</v>
      </c>
      <c r="U46" s="7">
        <v>5</v>
      </c>
      <c r="V46" s="7">
        <v>1</v>
      </c>
      <c r="W46" s="7">
        <v>1</v>
      </c>
      <c r="X46" s="7">
        <v>4</v>
      </c>
      <c r="Y46" s="7">
        <v>4</v>
      </c>
      <c r="Z46" s="51"/>
      <c r="AA46" s="74" t="s">
        <v>77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42" t="s">
        <v>78</v>
      </c>
      <c r="D47" s="143"/>
      <c r="E47" s="5">
        <f>SUM(G47+'04 '!E47)</f>
        <v>3863</v>
      </c>
      <c r="F47" s="5">
        <f>SUM(H47+'04 '!F47)</f>
        <v>1140</v>
      </c>
      <c r="G47" s="1">
        <f>I47+T47+'02'!I47+'02'!M47+'03 '!G48+'03 '!P48</f>
        <v>3462</v>
      </c>
      <c r="H47" s="1">
        <f>J47+U47+'02'!J47+'02'!N47+'03 '!H48+'03 '!Q48</f>
        <v>831</v>
      </c>
      <c r="I47" s="1">
        <v>31</v>
      </c>
      <c r="J47" s="1">
        <v>34</v>
      </c>
      <c r="K47" s="1">
        <v>4</v>
      </c>
      <c r="L47" s="1">
        <v>3</v>
      </c>
      <c r="M47" s="1">
        <v>23</v>
      </c>
      <c r="N47" s="1">
        <v>26</v>
      </c>
      <c r="O47" s="9"/>
      <c r="P47" s="13">
        <v>1</v>
      </c>
      <c r="Q47" s="26">
        <v>1</v>
      </c>
      <c r="R47" s="7">
        <v>3</v>
      </c>
      <c r="S47" s="7">
        <v>4</v>
      </c>
      <c r="T47" s="7">
        <v>135</v>
      </c>
      <c r="U47" s="7">
        <v>141</v>
      </c>
      <c r="V47" s="7">
        <v>63</v>
      </c>
      <c r="W47" s="7">
        <v>67</v>
      </c>
      <c r="X47" s="7">
        <v>67</v>
      </c>
      <c r="Y47" s="7">
        <v>72</v>
      </c>
      <c r="Z47" s="51"/>
      <c r="AA47" s="74" t="s">
        <v>78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42" t="s">
        <v>79</v>
      </c>
      <c r="D48" s="143"/>
      <c r="E48" s="5">
        <f>SUM(G48+'04 '!E48)</f>
        <v>1590</v>
      </c>
      <c r="F48" s="5">
        <f>SUM(H48+'04 '!F48)</f>
        <v>875</v>
      </c>
      <c r="G48" s="1">
        <f>I48+T48+'02'!I48+'02'!M48+'03 '!G49+'03 '!P49</f>
        <v>1321</v>
      </c>
      <c r="H48" s="1">
        <f>J48+U48+'02'!J48+'02'!N48+'03 '!H49+'03 '!Q49</f>
        <v>657</v>
      </c>
      <c r="I48" s="1">
        <v>24</v>
      </c>
      <c r="J48" s="1">
        <v>18</v>
      </c>
      <c r="K48" s="1">
        <v>1</v>
      </c>
      <c r="L48" s="1">
        <v>1</v>
      </c>
      <c r="M48" s="1">
        <v>19</v>
      </c>
      <c r="N48" s="1">
        <v>13</v>
      </c>
      <c r="O48" s="9"/>
      <c r="P48" s="13">
        <v>0</v>
      </c>
      <c r="Q48" s="26">
        <v>0</v>
      </c>
      <c r="R48" s="7">
        <v>4</v>
      </c>
      <c r="S48" s="7">
        <v>4</v>
      </c>
      <c r="T48" s="7">
        <v>96</v>
      </c>
      <c r="U48" s="7">
        <v>99</v>
      </c>
      <c r="V48" s="7">
        <v>54</v>
      </c>
      <c r="W48" s="7">
        <v>59</v>
      </c>
      <c r="X48" s="7">
        <v>37</v>
      </c>
      <c r="Y48" s="7">
        <v>37</v>
      </c>
      <c r="Z48" s="51"/>
      <c r="AA48" s="74" t="s">
        <v>79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46" t="s">
        <v>80</v>
      </c>
      <c r="C49" s="146"/>
      <c r="D49" s="147"/>
      <c r="E49" s="5">
        <f>SUM(G49+'04 '!E49)</f>
        <v>572</v>
      </c>
      <c r="F49" s="5">
        <f>SUM(H49+'04 '!F49)</f>
        <v>334</v>
      </c>
      <c r="G49" s="5">
        <f>I49+T49+'02'!I49+'02'!M49+'03 '!G50+'03 '!P50</f>
        <v>383</v>
      </c>
      <c r="H49" s="5">
        <f>J49+U49+'02'!J49+'02'!N49+'03 '!H50+'03 '!Q50</f>
        <v>167</v>
      </c>
      <c r="I49" s="5">
        <v>8</v>
      </c>
      <c r="J49" s="5">
        <v>8</v>
      </c>
      <c r="K49" s="5">
        <v>1</v>
      </c>
      <c r="L49" s="5">
        <v>1</v>
      </c>
      <c r="M49" s="5">
        <v>3</v>
      </c>
      <c r="N49" s="5">
        <v>3</v>
      </c>
      <c r="O49" s="6"/>
      <c r="P49" s="27">
        <v>0</v>
      </c>
      <c r="Q49" s="25">
        <v>0</v>
      </c>
      <c r="R49" s="22">
        <v>4</v>
      </c>
      <c r="S49" s="22">
        <v>4</v>
      </c>
      <c r="T49" s="22">
        <v>58</v>
      </c>
      <c r="U49" s="22">
        <v>62</v>
      </c>
      <c r="V49" s="22">
        <v>18</v>
      </c>
      <c r="W49" s="22">
        <v>20</v>
      </c>
      <c r="X49" s="22">
        <v>39</v>
      </c>
      <c r="Y49" s="22">
        <v>41</v>
      </c>
      <c r="Z49" s="124" t="s">
        <v>80</v>
      </c>
      <c r="AA49" s="125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46" t="s">
        <v>81</v>
      </c>
      <c r="C50" s="146"/>
      <c r="D50" s="147"/>
      <c r="E50" s="5">
        <f>SUM(G50+'04 '!E50)</f>
        <v>82</v>
      </c>
      <c r="F50" s="5">
        <f>SUM(H50+'04 '!F50)</f>
        <v>79</v>
      </c>
      <c r="G50" s="5">
        <f>I50+T50+'02'!I50+'02'!M50+'03 '!G51+'03 '!P51</f>
        <v>63</v>
      </c>
      <c r="H50" s="5">
        <f>J50+U50+'02'!J50+'02'!N50+'03 '!H51+'03 '!Q51</f>
        <v>62</v>
      </c>
      <c r="I50" s="5">
        <v>2</v>
      </c>
      <c r="J50" s="5">
        <v>2</v>
      </c>
      <c r="K50" s="5">
        <v>0</v>
      </c>
      <c r="L50" s="5">
        <v>0</v>
      </c>
      <c r="M50" s="5">
        <v>1</v>
      </c>
      <c r="N50" s="5">
        <v>1</v>
      </c>
      <c r="O50" s="6"/>
      <c r="P50" s="27">
        <v>0</v>
      </c>
      <c r="Q50" s="25">
        <v>0</v>
      </c>
      <c r="R50" s="22">
        <v>1</v>
      </c>
      <c r="S50" s="22">
        <v>1</v>
      </c>
      <c r="T50" s="22">
        <v>19</v>
      </c>
      <c r="U50" s="22">
        <v>21</v>
      </c>
      <c r="V50" s="22">
        <v>8</v>
      </c>
      <c r="W50" s="22">
        <v>8</v>
      </c>
      <c r="X50" s="22">
        <v>10</v>
      </c>
      <c r="Y50" s="22">
        <v>12</v>
      </c>
      <c r="Z50" s="124" t="s">
        <v>81</v>
      </c>
      <c r="AA50" s="125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46" t="s">
        <v>82</v>
      </c>
      <c r="C51" s="146"/>
      <c r="D51" s="147"/>
      <c r="E51" s="5">
        <f>SUM(G51+'04 '!E51)</f>
        <v>11</v>
      </c>
      <c r="F51" s="5">
        <f>SUM(H51+'04 '!F51)</f>
        <v>8</v>
      </c>
      <c r="G51" s="5">
        <f>I51+T51+'02'!I51+'02'!M51+'03 '!G52+'03 '!P52</f>
        <v>6</v>
      </c>
      <c r="H51" s="5">
        <f>J51+U51+'02'!J51+'02'!N51+'03 '!H52+'03 '!Q52</f>
        <v>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2</v>
      </c>
      <c r="U51" s="22">
        <v>2</v>
      </c>
      <c r="V51" s="22">
        <v>2</v>
      </c>
      <c r="W51" s="22">
        <v>2</v>
      </c>
      <c r="X51" s="22">
        <v>0</v>
      </c>
      <c r="Y51" s="22">
        <v>0</v>
      </c>
      <c r="Z51" s="124" t="s">
        <v>82</v>
      </c>
      <c r="AA51" s="125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31" t="s">
        <v>83</v>
      </c>
      <c r="C52" s="131"/>
      <c r="D52" s="150"/>
      <c r="E52" s="5">
        <f>SUM(G52+'04 '!E52)</f>
        <v>3</v>
      </c>
      <c r="F52" s="5">
        <f>SUM(H52+'04 '!F52)</f>
        <v>3</v>
      </c>
      <c r="G52" s="5">
        <f>I52+T52+'02'!I52+'02'!M52+'03 '!G53+'03 '!P53</f>
        <v>3</v>
      </c>
      <c r="H52" s="5">
        <f>J52+U52+'02'!J52+'02'!N52+'03 '!H53+'03 '!Q53</f>
        <v>2</v>
      </c>
      <c r="I52" s="5">
        <v>1</v>
      </c>
      <c r="J52" s="5">
        <v>1</v>
      </c>
      <c r="K52" s="5">
        <v>0</v>
      </c>
      <c r="L52" s="5">
        <v>0</v>
      </c>
      <c r="M52" s="5">
        <v>1</v>
      </c>
      <c r="N52" s="5">
        <v>1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30" t="s">
        <v>83</v>
      </c>
      <c r="AA52" s="131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4.25">
      <c r="B53" s="151" t="s">
        <v>188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4.25">
      <c r="B54" s="149" t="s">
        <v>189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4:41" ht="14.25">
      <c r="D55" s="120" t="s">
        <v>180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4:41" ht="14.25">
      <c r="D56" s="28" t="s">
        <v>150</v>
      </c>
      <c r="E56" s="81">
        <f>SUM(E20,E34,E41,E49:E52)-E17</f>
        <v>0</v>
      </c>
      <c r="F56" s="81">
        <f aca="true" t="shared" si="6" ref="F56:N5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7" ref="T56:Y56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4:41" ht="14.25">
      <c r="D57" s="28" t="s">
        <v>145</v>
      </c>
      <c r="E57" s="81">
        <f>SUM(E21:E33)-E20</f>
        <v>0</v>
      </c>
      <c r="F57" s="81">
        <f aca="true" t="shared" si="8" ref="F57:N57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9" ref="T57:Y57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4:41" ht="14.25">
      <c r="D58" s="28" t="s">
        <v>146</v>
      </c>
      <c r="E58" s="81">
        <f>SUM(E35:E40)-E34</f>
        <v>0</v>
      </c>
      <c r="F58" s="81">
        <f aca="true" t="shared" si="10" ref="F58:N58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1" ref="T58:Y58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4:41" ht="14.25">
      <c r="D59" s="28" t="s">
        <v>147</v>
      </c>
      <c r="E59" s="81">
        <f>SUM(E42:E48)-E41</f>
        <v>0</v>
      </c>
      <c r="F59" s="81">
        <f>SUM(F42:F48)-F41</f>
        <v>0</v>
      </c>
      <c r="G59" s="81">
        <f aca="true" t="shared" si="12" ref="G59:N59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13" ref="S59:Y59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4:41" ht="14.25">
      <c r="D60" s="28" t="s">
        <v>197</v>
      </c>
      <c r="E60" s="81">
        <f>SUM(E42:E45)</f>
        <v>451</v>
      </c>
      <c r="F60" s="81">
        <f aca="true" t="shared" si="14" ref="F60:N60">SUM(F42:F45)</f>
        <v>375</v>
      </c>
      <c r="G60" s="81">
        <f t="shared" si="14"/>
        <v>329</v>
      </c>
      <c r="H60" s="81">
        <f t="shared" si="14"/>
        <v>293</v>
      </c>
      <c r="I60" s="81">
        <f t="shared" si="14"/>
        <v>14</v>
      </c>
      <c r="J60" s="81">
        <f t="shared" si="14"/>
        <v>14</v>
      </c>
      <c r="K60" s="81">
        <f t="shared" si="14"/>
        <v>0</v>
      </c>
      <c r="L60" s="81">
        <f t="shared" si="14"/>
        <v>0</v>
      </c>
      <c r="M60" s="81">
        <f t="shared" si="14"/>
        <v>8</v>
      </c>
      <c r="N60" s="81">
        <f t="shared" si="14"/>
        <v>9</v>
      </c>
      <c r="P60" s="81">
        <f>SUM(P42:P45)</f>
        <v>0</v>
      </c>
      <c r="Q60" s="81">
        <f aca="true" t="shared" si="15" ref="Q60:Y60">SUM(Q42:Q45)</f>
        <v>0</v>
      </c>
      <c r="R60" s="81">
        <f t="shared" si="15"/>
        <v>6</v>
      </c>
      <c r="S60" s="81">
        <f t="shared" si="15"/>
        <v>5</v>
      </c>
      <c r="T60" s="81">
        <f t="shared" si="15"/>
        <v>84</v>
      </c>
      <c r="U60" s="81">
        <f t="shared" si="15"/>
        <v>78</v>
      </c>
      <c r="V60" s="81">
        <f t="shared" si="15"/>
        <v>38</v>
      </c>
      <c r="W60" s="81">
        <f t="shared" si="15"/>
        <v>33</v>
      </c>
      <c r="X60" s="81">
        <f t="shared" si="15"/>
        <v>42</v>
      </c>
      <c r="Y60" s="81">
        <f t="shared" si="15"/>
        <v>41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4:41" ht="14.25">
      <c r="D61" s="28" t="s">
        <v>149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16" ref="H61:N61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aca="true" t="shared" si="17" ref="P61:Y61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30:41" ht="14.25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5:41" ht="14.25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5:41" ht="14.25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5:41" ht="14.25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 ht="14.25">
      <c r="D66" s="120" t="s">
        <v>181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5:41" ht="14.25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 ht="14.25">
      <c r="D68" s="28" t="s">
        <v>178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 ht="14.25">
      <c r="D69" s="28" t="s">
        <v>151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 ht="14.25">
      <c r="D70" s="28" t="s">
        <v>152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 ht="14.25">
      <c r="D71" s="28" t="s">
        <v>153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 ht="14.25">
      <c r="D72" s="28" t="s">
        <v>154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 ht="14.25">
      <c r="D73" s="28" t="s">
        <v>155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 ht="14.25">
      <c r="D74" s="28" t="s">
        <v>156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 ht="14.25">
      <c r="D75" s="28" t="s">
        <v>157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 ht="14.25">
      <c r="D76" s="28" t="s">
        <v>158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 ht="14.25">
      <c r="D77" s="28" t="s">
        <v>159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 ht="14.25">
      <c r="D78" s="28" t="s">
        <v>160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 ht="14.25">
      <c r="D79" s="28" t="s">
        <v>161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 ht="14.25">
      <c r="D80" s="28" t="s">
        <v>162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 ht="14.25">
      <c r="D81" s="28" t="s">
        <v>163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 ht="14.25">
      <c r="D82" s="28" t="s">
        <v>179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 ht="14.25">
      <c r="D83" s="28" t="s">
        <v>164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 ht="14.25">
      <c r="D84" s="28" t="s">
        <v>165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 ht="14.25">
      <c r="D85" s="28" t="s">
        <v>166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 ht="14.25">
      <c r="D86" s="28" t="s">
        <v>167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 ht="14.25">
      <c r="D87" s="28" t="s">
        <v>168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 ht="14.25">
      <c r="D88" s="28" t="s">
        <v>163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 ht="14.25">
      <c r="D89" s="28" t="s">
        <v>147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 ht="14.25">
      <c r="D90" s="28" t="s">
        <v>169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 ht="14.25">
      <c r="D91" s="28" t="s">
        <v>170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 ht="14.25">
      <c r="D92" s="28" t="s">
        <v>171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 ht="14.25">
      <c r="D93" s="28" t="s">
        <v>163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 ht="14.25">
      <c r="D94" s="28" t="s">
        <v>172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 ht="14.25">
      <c r="D95" s="28" t="s">
        <v>173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 ht="14.25">
      <c r="D96" s="28" t="s">
        <v>163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 ht="14.25">
      <c r="D97" s="28" t="s">
        <v>174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 ht="14.25">
      <c r="D98" s="28" t="s">
        <v>175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 ht="14.25">
      <c r="D99" s="28" t="s">
        <v>176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 ht="14.25">
      <c r="D100" s="28" t="s">
        <v>177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30:41" ht="14.25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30:41" ht="14.25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30:41" ht="14.25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30:41" ht="14.25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30:41" ht="14.25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30:41" ht="14.25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30:41" ht="14.25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30:41" ht="14.25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30:41" ht="14.25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30:41" ht="14.25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30:41" ht="14.25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30:41" ht="14.25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 ht="14.25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 ht="14.25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 ht="14.25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 ht="14.25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sheetProtection/>
  <mergeCells count="56"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C26:D26"/>
    <mergeCell ref="C27:D27"/>
    <mergeCell ref="C28:D28"/>
    <mergeCell ref="C33:D33"/>
    <mergeCell ref="B42:B45"/>
    <mergeCell ref="B49:D49"/>
    <mergeCell ref="C40:D40"/>
    <mergeCell ref="C39:D39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4" sqref="J14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16384" width="9.125" style="28" customWidth="1"/>
  </cols>
  <sheetData>
    <row r="1" spans="2:16" ht="14.25">
      <c r="B1" s="28" t="s">
        <v>47</v>
      </c>
      <c r="P1" s="28" t="s">
        <v>48</v>
      </c>
    </row>
    <row r="2" spans="2:29" ht="14.25" customHeight="1">
      <c r="B2" s="30"/>
      <c r="C2" s="31"/>
      <c r="D2" s="128" t="s">
        <v>200</v>
      </c>
      <c r="E2" s="157"/>
      <c r="F2" s="157"/>
      <c r="G2" s="157"/>
      <c r="H2" s="157"/>
      <c r="I2" s="157"/>
      <c r="J2" s="157"/>
      <c r="K2" s="157"/>
      <c r="L2" s="157"/>
      <c r="M2" s="157"/>
      <c r="N2" s="31"/>
      <c r="O2" s="84"/>
      <c r="P2" s="30"/>
      <c r="Q2" s="128" t="s">
        <v>43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31"/>
      <c r="AC2" s="31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81" t="s">
        <v>25</v>
      </c>
      <c r="C4" s="181"/>
      <c r="D4" s="182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87" t="s">
        <v>25</v>
      </c>
      <c r="AA4" s="181"/>
      <c r="AB4" s="181"/>
      <c r="AC4" s="181"/>
    </row>
    <row r="5" spans="2:29" ht="14.25">
      <c r="B5" s="183"/>
      <c r="C5" s="183"/>
      <c r="D5" s="184"/>
      <c r="E5" s="87"/>
      <c r="F5" s="88"/>
      <c r="G5" s="88"/>
      <c r="H5" s="88"/>
      <c r="I5" s="171" t="s">
        <v>36</v>
      </c>
      <c r="J5" s="172"/>
      <c r="K5" s="172"/>
      <c r="L5" s="173"/>
      <c r="M5" s="171" t="s">
        <v>37</v>
      </c>
      <c r="N5" s="174"/>
      <c r="O5" s="2"/>
      <c r="P5" s="175"/>
      <c r="Q5" s="175"/>
      <c r="R5" s="175"/>
      <c r="S5" s="191"/>
      <c r="T5" s="169" t="s">
        <v>1</v>
      </c>
      <c r="U5" s="170"/>
      <c r="V5" s="86"/>
      <c r="W5" s="86"/>
      <c r="X5" s="86"/>
      <c r="Y5" s="86"/>
      <c r="Z5" s="188"/>
      <c r="AA5" s="183"/>
      <c r="AB5" s="183"/>
      <c r="AC5" s="183"/>
    </row>
    <row r="6" spans="2:29" ht="14.25">
      <c r="B6" s="183"/>
      <c r="C6" s="183"/>
      <c r="D6" s="184"/>
      <c r="E6" s="152" t="s">
        <v>12</v>
      </c>
      <c r="F6" s="153"/>
      <c r="G6" s="152" t="s">
        <v>13</v>
      </c>
      <c r="H6" s="153"/>
      <c r="I6" s="37"/>
      <c r="J6" s="38"/>
      <c r="K6" s="152" t="s">
        <v>14</v>
      </c>
      <c r="L6" s="153"/>
      <c r="M6" s="37"/>
      <c r="N6" s="38"/>
      <c r="O6" s="2"/>
      <c r="P6" s="176" t="s">
        <v>201</v>
      </c>
      <c r="Q6" s="153"/>
      <c r="R6" s="177" t="s">
        <v>202</v>
      </c>
      <c r="S6" s="153"/>
      <c r="T6" s="95"/>
      <c r="U6" s="86"/>
      <c r="V6" s="190" t="s">
        <v>15</v>
      </c>
      <c r="W6" s="191"/>
      <c r="X6" s="190" t="s">
        <v>16</v>
      </c>
      <c r="Y6" s="191"/>
      <c r="Z6" s="188"/>
      <c r="AA6" s="183"/>
      <c r="AB6" s="183"/>
      <c r="AC6" s="183"/>
    </row>
    <row r="7" spans="2:29" ht="14.25">
      <c r="B7" s="185"/>
      <c r="C7" s="185"/>
      <c r="D7" s="18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89"/>
      <c r="AA7" s="185"/>
      <c r="AB7" s="185"/>
      <c r="AC7" s="185"/>
    </row>
    <row r="8" spans="4:29" ht="14.25">
      <c r="D8" s="46" t="s">
        <v>206</v>
      </c>
      <c r="E8" s="96">
        <v>62</v>
      </c>
      <c r="F8" s="47">
        <v>60</v>
      </c>
      <c r="G8" s="47">
        <v>200</v>
      </c>
      <c r="H8" s="47">
        <v>219</v>
      </c>
      <c r="I8" s="47">
        <v>19662</v>
      </c>
      <c r="J8" s="47">
        <v>6129</v>
      </c>
      <c r="K8" s="47">
        <v>7557</v>
      </c>
      <c r="L8" s="47">
        <v>877</v>
      </c>
      <c r="M8" s="47">
        <v>1396</v>
      </c>
      <c r="N8" s="47">
        <v>491</v>
      </c>
      <c r="O8" s="43"/>
      <c r="P8" s="53">
        <v>912</v>
      </c>
      <c r="Q8" s="47">
        <v>258</v>
      </c>
      <c r="R8" s="47">
        <v>73</v>
      </c>
      <c r="S8" s="47">
        <v>29</v>
      </c>
      <c r="T8" s="47">
        <v>408</v>
      </c>
      <c r="U8" s="47">
        <v>201</v>
      </c>
      <c r="V8" s="47">
        <v>21</v>
      </c>
      <c r="W8" s="47">
        <v>3</v>
      </c>
      <c r="X8" s="97">
        <v>379</v>
      </c>
      <c r="Y8" s="48">
        <v>191</v>
      </c>
      <c r="Z8" s="69"/>
      <c r="AA8" s="52" t="s">
        <v>206</v>
      </c>
      <c r="AB8" s="28"/>
      <c r="AC8" s="28"/>
    </row>
    <row r="9" spans="4:29" ht="15" customHeight="1">
      <c r="D9" s="46" t="s">
        <v>207</v>
      </c>
      <c r="E9" s="98">
        <v>43</v>
      </c>
      <c r="F9" s="47">
        <v>43</v>
      </c>
      <c r="G9" s="47">
        <v>173</v>
      </c>
      <c r="H9" s="47">
        <v>200</v>
      </c>
      <c r="I9" s="47">
        <v>27982</v>
      </c>
      <c r="J9" s="47">
        <v>6686</v>
      </c>
      <c r="K9" s="47">
        <v>9331</v>
      </c>
      <c r="L9" s="47">
        <v>850</v>
      </c>
      <c r="M9" s="47">
        <v>1359</v>
      </c>
      <c r="N9" s="47">
        <v>614</v>
      </c>
      <c r="O9" s="48"/>
      <c r="P9" s="53">
        <v>715</v>
      </c>
      <c r="Q9" s="47">
        <v>267</v>
      </c>
      <c r="R9" s="47">
        <v>28</v>
      </c>
      <c r="S9" s="47">
        <v>26</v>
      </c>
      <c r="T9" s="47">
        <v>613</v>
      </c>
      <c r="U9" s="47">
        <v>308</v>
      </c>
      <c r="V9" s="47">
        <v>190</v>
      </c>
      <c r="W9" s="47">
        <v>24</v>
      </c>
      <c r="X9" s="99">
        <v>330</v>
      </c>
      <c r="Y9" s="48">
        <v>221</v>
      </c>
      <c r="Z9" s="69"/>
      <c r="AA9" s="52" t="s">
        <v>207</v>
      </c>
      <c r="AB9" s="28"/>
      <c r="AC9" s="28"/>
    </row>
    <row r="10" spans="4:29" ht="15" customHeight="1">
      <c r="D10" s="46" t="s">
        <v>208</v>
      </c>
      <c r="E10" s="98">
        <v>40</v>
      </c>
      <c r="F10" s="47">
        <v>38</v>
      </c>
      <c r="G10" s="47">
        <v>200</v>
      </c>
      <c r="H10" s="47">
        <v>172</v>
      </c>
      <c r="I10" s="47">
        <v>29582</v>
      </c>
      <c r="J10" s="47">
        <v>7058</v>
      </c>
      <c r="K10" s="47">
        <v>11033</v>
      </c>
      <c r="L10" s="47">
        <v>915</v>
      </c>
      <c r="M10" s="47">
        <v>1353</v>
      </c>
      <c r="N10" s="47">
        <v>721</v>
      </c>
      <c r="O10" s="48"/>
      <c r="P10" s="53">
        <v>708</v>
      </c>
      <c r="Q10" s="47">
        <v>302</v>
      </c>
      <c r="R10" s="47">
        <v>17</v>
      </c>
      <c r="S10" s="47">
        <v>15</v>
      </c>
      <c r="T10" s="47">
        <v>628</v>
      </c>
      <c r="U10" s="47">
        <v>402</v>
      </c>
      <c r="V10" s="50">
        <v>79</v>
      </c>
      <c r="W10" s="50">
        <v>25</v>
      </c>
      <c r="X10" s="99">
        <v>361</v>
      </c>
      <c r="Y10" s="48">
        <v>235</v>
      </c>
      <c r="Z10" s="69"/>
      <c r="AA10" s="52" t="s">
        <v>208</v>
      </c>
      <c r="AB10" s="28"/>
      <c r="AC10" s="28"/>
    </row>
    <row r="11" spans="4:29" ht="15" customHeight="1">
      <c r="D11" s="46" t="s">
        <v>209</v>
      </c>
      <c r="E11" s="98">
        <v>52</v>
      </c>
      <c r="F11" s="47">
        <v>51</v>
      </c>
      <c r="G11" s="47">
        <v>140</v>
      </c>
      <c r="H11" s="47">
        <v>164</v>
      </c>
      <c r="I11" s="47">
        <v>33610</v>
      </c>
      <c r="J11" s="47">
        <v>7197</v>
      </c>
      <c r="K11" s="47">
        <v>9835</v>
      </c>
      <c r="L11" s="47">
        <v>750</v>
      </c>
      <c r="M11" s="47">
        <v>1493</v>
      </c>
      <c r="N11" s="47">
        <v>874</v>
      </c>
      <c r="O11" s="48"/>
      <c r="P11" s="53">
        <v>781</v>
      </c>
      <c r="Q11" s="47">
        <v>376</v>
      </c>
      <c r="R11" s="47">
        <v>20</v>
      </c>
      <c r="S11" s="47">
        <v>19</v>
      </c>
      <c r="T11" s="47">
        <v>690</v>
      </c>
      <c r="U11" s="47">
        <v>476</v>
      </c>
      <c r="V11" s="47">
        <v>125</v>
      </c>
      <c r="W11" s="47">
        <v>16</v>
      </c>
      <c r="X11" s="99">
        <v>267</v>
      </c>
      <c r="Y11" s="48">
        <v>195</v>
      </c>
      <c r="Z11" s="69"/>
      <c r="AA11" s="52" t="s">
        <v>209</v>
      </c>
      <c r="AB11" s="28"/>
      <c r="AC11" s="28"/>
    </row>
    <row r="12" spans="4:29" ht="15" customHeight="1">
      <c r="D12" s="46" t="s">
        <v>210</v>
      </c>
      <c r="E12" s="98">
        <v>46</v>
      </c>
      <c r="F12" s="47">
        <v>43</v>
      </c>
      <c r="G12" s="47">
        <v>149</v>
      </c>
      <c r="H12" s="47">
        <v>183</v>
      </c>
      <c r="I12" s="47">
        <v>35261</v>
      </c>
      <c r="J12" s="47">
        <v>7001</v>
      </c>
      <c r="K12" s="47">
        <v>10581</v>
      </c>
      <c r="L12" s="47">
        <v>708</v>
      </c>
      <c r="M12" s="47">
        <v>1213</v>
      </c>
      <c r="N12" s="47">
        <v>811</v>
      </c>
      <c r="O12" s="48"/>
      <c r="P12" s="53">
        <v>603</v>
      </c>
      <c r="Q12" s="47">
        <v>376</v>
      </c>
      <c r="R12" s="47">
        <v>24</v>
      </c>
      <c r="S12" s="47">
        <v>27</v>
      </c>
      <c r="T12" s="47">
        <v>585</v>
      </c>
      <c r="U12" s="47">
        <v>406</v>
      </c>
      <c r="V12" s="47">
        <v>22</v>
      </c>
      <c r="W12" s="47">
        <v>11</v>
      </c>
      <c r="X12" s="99">
        <v>339</v>
      </c>
      <c r="Y12" s="48">
        <v>212</v>
      </c>
      <c r="Z12" s="69"/>
      <c r="AA12" s="52" t="s">
        <v>210</v>
      </c>
      <c r="AB12" s="28"/>
      <c r="AC12" s="28"/>
    </row>
    <row r="13" spans="4:29" ht="15" customHeight="1">
      <c r="D13" s="46" t="s">
        <v>211</v>
      </c>
      <c r="E13" s="98">
        <v>58</v>
      </c>
      <c r="F13" s="55">
        <v>61</v>
      </c>
      <c r="G13" s="55">
        <v>101</v>
      </c>
      <c r="H13" s="55">
        <v>139</v>
      </c>
      <c r="I13" s="47">
        <v>29143</v>
      </c>
      <c r="J13" s="47">
        <v>6911</v>
      </c>
      <c r="K13" s="47">
        <v>9886</v>
      </c>
      <c r="L13" s="47">
        <v>667</v>
      </c>
      <c r="M13" s="47">
        <v>1234</v>
      </c>
      <c r="N13" s="47">
        <v>825</v>
      </c>
      <c r="O13" s="48"/>
      <c r="P13" s="56">
        <v>568</v>
      </c>
      <c r="Q13" s="55">
        <v>389</v>
      </c>
      <c r="R13" s="55">
        <v>17</v>
      </c>
      <c r="S13" s="55">
        <v>18</v>
      </c>
      <c r="T13" s="55">
        <v>647</v>
      </c>
      <c r="U13" s="55">
        <v>415</v>
      </c>
      <c r="V13" s="55">
        <v>17</v>
      </c>
      <c r="W13" s="55">
        <v>8</v>
      </c>
      <c r="X13" s="100">
        <v>473</v>
      </c>
      <c r="Y13" s="3">
        <v>343</v>
      </c>
      <c r="Z13" s="64"/>
      <c r="AA13" s="52" t="s">
        <v>211</v>
      </c>
      <c r="AB13" s="28"/>
      <c r="AC13" s="28"/>
    </row>
    <row r="14" spans="2:29" ht="15" customHeight="1">
      <c r="B14" s="62"/>
      <c r="C14" s="62"/>
      <c r="D14" s="46" t="s">
        <v>212</v>
      </c>
      <c r="E14" s="101">
        <v>67</v>
      </c>
      <c r="F14" s="55">
        <v>66</v>
      </c>
      <c r="G14" s="55">
        <v>105</v>
      </c>
      <c r="H14" s="55">
        <v>123</v>
      </c>
      <c r="I14" s="55">
        <v>29291</v>
      </c>
      <c r="J14" s="55">
        <v>6249</v>
      </c>
      <c r="K14" s="55">
        <v>10724</v>
      </c>
      <c r="L14" s="55">
        <v>584</v>
      </c>
      <c r="M14" s="55">
        <v>1380</v>
      </c>
      <c r="N14" s="55">
        <v>822</v>
      </c>
      <c r="O14" s="48"/>
      <c r="P14" s="56">
        <v>777</v>
      </c>
      <c r="Q14" s="55">
        <v>425</v>
      </c>
      <c r="R14" s="55">
        <v>23</v>
      </c>
      <c r="S14" s="55">
        <v>21</v>
      </c>
      <c r="T14" s="55">
        <v>580</v>
      </c>
      <c r="U14" s="55">
        <v>376</v>
      </c>
      <c r="V14" s="55">
        <v>18</v>
      </c>
      <c r="W14" s="55">
        <v>13</v>
      </c>
      <c r="X14" s="100">
        <v>385</v>
      </c>
      <c r="Y14" s="3">
        <v>327</v>
      </c>
      <c r="Z14" s="64"/>
      <c r="AA14" s="52" t="s">
        <v>212</v>
      </c>
      <c r="AB14" s="62"/>
      <c r="AC14" s="62"/>
    </row>
    <row r="15" spans="2:29" ht="15" customHeight="1">
      <c r="B15" s="62"/>
      <c r="C15" s="62"/>
      <c r="D15" s="46" t="s">
        <v>213</v>
      </c>
      <c r="E15" s="101">
        <v>50</v>
      </c>
      <c r="F15" s="55">
        <v>55</v>
      </c>
      <c r="G15" s="55">
        <v>112</v>
      </c>
      <c r="H15" s="55">
        <v>110</v>
      </c>
      <c r="I15" s="55">
        <v>27414</v>
      </c>
      <c r="J15" s="55">
        <v>6162</v>
      </c>
      <c r="K15" s="55">
        <v>10497</v>
      </c>
      <c r="L15" s="55">
        <v>521</v>
      </c>
      <c r="M15" s="55">
        <v>1184</v>
      </c>
      <c r="N15" s="55">
        <v>768</v>
      </c>
      <c r="O15" s="3"/>
      <c r="P15" s="56">
        <v>700</v>
      </c>
      <c r="Q15" s="55">
        <v>394</v>
      </c>
      <c r="R15" s="55">
        <v>24</v>
      </c>
      <c r="S15" s="55">
        <v>22</v>
      </c>
      <c r="T15" s="55">
        <v>459</v>
      </c>
      <c r="U15" s="55">
        <v>350</v>
      </c>
      <c r="V15" s="55">
        <v>32</v>
      </c>
      <c r="W15" s="55">
        <v>4</v>
      </c>
      <c r="X15" s="100">
        <v>303</v>
      </c>
      <c r="Y15" s="3">
        <v>309</v>
      </c>
      <c r="Z15" s="64"/>
      <c r="AA15" s="52" t="s">
        <v>213</v>
      </c>
      <c r="AB15" s="62"/>
      <c r="AC15" s="62"/>
    </row>
    <row r="16" spans="2:29" ht="15" customHeight="1">
      <c r="B16" s="62"/>
      <c r="C16" s="62"/>
      <c r="D16" s="46" t="s">
        <v>205</v>
      </c>
      <c r="E16" s="101">
        <v>72</v>
      </c>
      <c r="F16" s="68">
        <v>60</v>
      </c>
      <c r="G16" s="68">
        <v>111</v>
      </c>
      <c r="H16" s="12">
        <v>101</v>
      </c>
      <c r="I16" s="55">
        <v>23340</v>
      </c>
      <c r="J16" s="55">
        <v>6160</v>
      </c>
      <c r="K16" s="55">
        <v>8225</v>
      </c>
      <c r="L16" s="55">
        <v>492</v>
      </c>
      <c r="M16" s="55">
        <v>1462</v>
      </c>
      <c r="N16" s="55">
        <v>772</v>
      </c>
      <c r="O16" s="3"/>
      <c r="P16" s="48">
        <v>805</v>
      </c>
      <c r="Q16" s="47">
        <v>385</v>
      </c>
      <c r="R16" s="47">
        <v>19</v>
      </c>
      <c r="S16" s="47">
        <v>23</v>
      </c>
      <c r="T16" s="47">
        <v>638</v>
      </c>
      <c r="U16" s="47">
        <v>364</v>
      </c>
      <c r="V16" s="47">
        <v>179</v>
      </c>
      <c r="W16" s="47">
        <v>7</v>
      </c>
      <c r="X16" s="99">
        <v>350</v>
      </c>
      <c r="Y16" s="48">
        <v>340</v>
      </c>
      <c r="Z16" s="57"/>
      <c r="AA16" s="52" t="s">
        <v>205</v>
      </c>
      <c r="AB16" s="62"/>
      <c r="AC16" s="62"/>
    </row>
    <row r="17" spans="2:29" ht="15" customHeight="1">
      <c r="B17" s="54"/>
      <c r="C17" s="54"/>
      <c r="D17" s="58" t="s">
        <v>214</v>
      </c>
      <c r="E17" s="59">
        <f aca="true" t="shared" si="0" ref="E17:N17">SUM(E20+E34+E41+E49+E50+E51+E52)</f>
        <v>58</v>
      </c>
      <c r="F17" s="59">
        <f t="shared" si="0"/>
        <v>53</v>
      </c>
      <c r="G17" s="59">
        <f t="shared" si="0"/>
        <v>80</v>
      </c>
      <c r="H17" s="59">
        <f t="shared" si="0"/>
        <v>81</v>
      </c>
      <c r="I17" s="59">
        <f t="shared" si="0"/>
        <v>15850</v>
      </c>
      <c r="J17" s="59">
        <f t="shared" si="0"/>
        <v>6139</v>
      </c>
      <c r="K17" s="59">
        <f t="shared" si="0"/>
        <v>4238</v>
      </c>
      <c r="L17" s="59">
        <f t="shared" si="0"/>
        <v>455</v>
      </c>
      <c r="M17" s="59">
        <f t="shared" si="0"/>
        <v>1540</v>
      </c>
      <c r="N17" s="59">
        <f t="shared" si="0"/>
        <v>795</v>
      </c>
      <c r="O17" s="3"/>
      <c r="P17" s="60">
        <f aca="true" t="shared" si="1" ref="P17:Y17">SUM(P20+P34+P41+P49+P50+P51+P52)</f>
        <v>1021</v>
      </c>
      <c r="Q17" s="59">
        <f t="shared" si="1"/>
        <v>405</v>
      </c>
      <c r="R17" s="59">
        <f t="shared" si="1"/>
        <v>25</v>
      </c>
      <c r="S17" s="59">
        <f t="shared" si="1"/>
        <v>21</v>
      </c>
      <c r="T17" s="59">
        <f t="shared" si="1"/>
        <v>466</v>
      </c>
      <c r="U17" s="59">
        <f t="shared" si="1"/>
        <v>366</v>
      </c>
      <c r="V17" s="59">
        <f t="shared" si="1"/>
        <v>18</v>
      </c>
      <c r="W17" s="59">
        <f t="shared" si="1"/>
        <v>6</v>
      </c>
      <c r="X17" s="102">
        <f t="shared" si="1"/>
        <v>290</v>
      </c>
      <c r="Y17" s="103">
        <f t="shared" si="1"/>
        <v>334</v>
      </c>
      <c r="Z17" s="57"/>
      <c r="AA17" s="52" t="s">
        <v>214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4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46" t="s">
        <v>26</v>
      </c>
      <c r="C20" s="146"/>
      <c r="D20" s="147"/>
      <c r="E20" s="5">
        <v>52</v>
      </c>
      <c r="F20" s="5">
        <v>48</v>
      </c>
      <c r="G20" s="5">
        <v>69</v>
      </c>
      <c r="H20" s="5">
        <v>74</v>
      </c>
      <c r="I20" s="5">
        <v>11230</v>
      </c>
      <c r="J20" s="5">
        <v>5015</v>
      </c>
      <c r="K20" s="5">
        <v>3645</v>
      </c>
      <c r="L20" s="5">
        <v>361</v>
      </c>
      <c r="M20" s="5">
        <v>1390</v>
      </c>
      <c r="N20" s="5">
        <v>704</v>
      </c>
      <c r="O20" s="2"/>
      <c r="P20" s="6">
        <v>936</v>
      </c>
      <c r="Q20" s="5">
        <v>342</v>
      </c>
      <c r="R20" s="5">
        <v>23</v>
      </c>
      <c r="S20" s="5">
        <v>19</v>
      </c>
      <c r="T20" s="5">
        <v>403</v>
      </c>
      <c r="U20" s="5">
        <v>340</v>
      </c>
      <c r="V20" s="5">
        <v>15</v>
      </c>
      <c r="W20" s="5">
        <v>5</v>
      </c>
      <c r="X20" s="5">
        <v>256</v>
      </c>
      <c r="Y20" s="5">
        <v>317</v>
      </c>
      <c r="Z20" s="124" t="s">
        <v>26</v>
      </c>
      <c r="AA20" s="125"/>
      <c r="AB20" s="28"/>
      <c r="AC20" s="28"/>
    </row>
    <row r="21" spans="2:29" ht="15" customHeight="1">
      <c r="B21" s="70"/>
      <c r="C21" s="142" t="s">
        <v>27</v>
      </c>
      <c r="D21" s="143"/>
      <c r="E21" s="7">
        <v>38</v>
      </c>
      <c r="F21" s="8">
        <v>35</v>
      </c>
      <c r="G21" s="1">
        <v>55</v>
      </c>
      <c r="H21" s="1">
        <v>57</v>
      </c>
      <c r="I21" s="1">
        <v>4328</v>
      </c>
      <c r="J21" s="1">
        <v>1798</v>
      </c>
      <c r="K21" s="7">
        <v>1366</v>
      </c>
      <c r="L21" s="8">
        <v>147</v>
      </c>
      <c r="M21" s="1">
        <v>717</v>
      </c>
      <c r="N21" s="1">
        <v>255</v>
      </c>
      <c r="O21" s="5"/>
      <c r="P21" s="10">
        <v>566</v>
      </c>
      <c r="Q21" s="1">
        <v>180</v>
      </c>
      <c r="R21" s="1">
        <v>17</v>
      </c>
      <c r="S21" s="1">
        <v>12</v>
      </c>
      <c r="T21" s="1">
        <v>106</v>
      </c>
      <c r="U21" s="1">
        <v>60</v>
      </c>
      <c r="V21" s="1">
        <v>12</v>
      </c>
      <c r="W21" s="1">
        <v>1</v>
      </c>
      <c r="X21" s="7">
        <v>61</v>
      </c>
      <c r="Y21" s="8">
        <v>56</v>
      </c>
      <c r="Z21" s="73"/>
      <c r="AA21" s="74" t="s">
        <v>27</v>
      </c>
      <c r="AB21" s="28"/>
      <c r="AC21" s="28"/>
    </row>
    <row r="22" spans="2:29" ht="15" customHeight="1">
      <c r="B22" s="70"/>
      <c r="C22" s="142" t="s">
        <v>28</v>
      </c>
      <c r="D22" s="143"/>
      <c r="E22" s="7">
        <v>8</v>
      </c>
      <c r="F22" s="8">
        <v>7</v>
      </c>
      <c r="G22" s="1">
        <v>7</v>
      </c>
      <c r="H22" s="1">
        <v>7</v>
      </c>
      <c r="I22" s="1">
        <v>4450</v>
      </c>
      <c r="J22" s="1">
        <v>2086</v>
      </c>
      <c r="K22" s="7">
        <v>2149</v>
      </c>
      <c r="L22" s="8">
        <v>165</v>
      </c>
      <c r="M22" s="1">
        <v>574</v>
      </c>
      <c r="N22" s="1">
        <v>297</v>
      </c>
      <c r="O22" s="9"/>
      <c r="P22" s="10">
        <v>324</v>
      </c>
      <c r="Q22" s="1">
        <v>117</v>
      </c>
      <c r="R22" s="1">
        <v>3</v>
      </c>
      <c r="S22" s="1">
        <v>5</v>
      </c>
      <c r="T22" s="1">
        <v>247</v>
      </c>
      <c r="U22" s="1">
        <v>175</v>
      </c>
      <c r="V22" s="1">
        <v>1</v>
      </c>
      <c r="W22" s="1">
        <v>1</v>
      </c>
      <c r="X22" s="7">
        <v>147</v>
      </c>
      <c r="Y22" s="8">
        <v>159</v>
      </c>
      <c r="Z22" s="73"/>
      <c r="AA22" s="74" t="s">
        <v>28</v>
      </c>
      <c r="AB22" s="28"/>
      <c r="AC22" s="28"/>
    </row>
    <row r="23" spans="2:29" ht="15" customHeight="1">
      <c r="B23" s="70"/>
      <c r="C23" s="142" t="s">
        <v>128</v>
      </c>
      <c r="D23" s="143"/>
      <c r="E23" s="7">
        <v>0</v>
      </c>
      <c r="F23" s="8">
        <v>0</v>
      </c>
      <c r="G23" s="1">
        <v>0</v>
      </c>
      <c r="H23" s="1">
        <v>0</v>
      </c>
      <c r="I23" s="1">
        <v>10</v>
      </c>
      <c r="J23" s="1">
        <v>7</v>
      </c>
      <c r="K23" s="7">
        <v>1</v>
      </c>
      <c r="L23" s="8">
        <v>1</v>
      </c>
      <c r="M23" s="1">
        <v>7</v>
      </c>
      <c r="N23" s="1">
        <v>8</v>
      </c>
      <c r="O23" s="9"/>
      <c r="P23" s="10">
        <v>0</v>
      </c>
      <c r="Q23" s="1">
        <v>0</v>
      </c>
      <c r="R23" s="1">
        <v>0</v>
      </c>
      <c r="S23" s="1">
        <v>0</v>
      </c>
      <c r="T23" s="1">
        <v>7</v>
      </c>
      <c r="U23" s="1">
        <v>8</v>
      </c>
      <c r="V23" s="1">
        <v>0</v>
      </c>
      <c r="W23" s="1">
        <v>0</v>
      </c>
      <c r="X23" s="7">
        <v>7</v>
      </c>
      <c r="Y23" s="8">
        <v>8</v>
      </c>
      <c r="Z23" s="73"/>
      <c r="AA23" s="74" t="s">
        <v>128</v>
      </c>
      <c r="AB23" s="28"/>
      <c r="AC23" s="28"/>
    </row>
    <row r="24" spans="2:29" ht="15" customHeight="1">
      <c r="B24" s="70"/>
      <c r="C24" s="142" t="s">
        <v>129</v>
      </c>
      <c r="D24" s="143"/>
      <c r="E24" s="7">
        <v>0</v>
      </c>
      <c r="F24" s="11">
        <v>0</v>
      </c>
      <c r="G24" s="1">
        <v>0</v>
      </c>
      <c r="H24" s="1">
        <v>0</v>
      </c>
      <c r="I24" s="1">
        <v>12</v>
      </c>
      <c r="J24" s="1">
        <v>12</v>
      </c>
      <c r="K24" s="7">
        <v>1</v>
      </c>
      <c r="L24" s="11">
        <v>2</v>
      </c>
      <c r="M24" s="1">
        <v>3</v>
      </c>
      <c r="N24" s="1">
        <v>4</v>
      </c>
      <c r="O24" s="9"/>
      <c r="P24" s="10">
        <v>1</v>
      </c>
      <c r="Q24" s="1">
        <v>1</v>
      </c>
      <c r="R24" s="1">
        <v>0</v>
      </c>
      <c r="S24" s="1">
        <v>0</v>
      </c>
      <c r="T24" s="1">
        <v>2</v>
      </c>
      <c r="U24" s="1">
        <v>3</v>
      </c>
      <c r="V24" s="1">
        <v>1</v>
      </c>
      <c r="W24" s="1">
        <v>1</v>
      </c>
      <c r="X24" s="7">
        <v>1</v>
      </c>
      <c r="Y24" s="11">
        <v>2</v>
      </c>
      <c r="Z24" s="73"/>
      <c r="AA24" s="74" t="s">
        <v>129</v>
      </c>
      <c r="AB24" s="28"/>
      <c r="AC24" s="28"/>
    </row>
    <row r="25" spans="2:29" ht="15" customHeight="1">
      <c r="B25" s="70"/>
      <c r="C25" s="142" t="s">
        <v>130</v>
      </c>
      <c r="D25" s="143"/>
      <c r="E25" s="7">
        <v>0</v>
      </c>
      <c r="F25" s="11">
        <v>0</v>
      </c>
      <c r="G25" s="1">
        <v>0</v>
      </c>
      <c r="H25" s="1">
        <v>0</v>
      </c>
      <c r="I25" s="1">
        <v>34</v>
      </c>
      <c r="J25" s="1">
        <v>19</v>
      </c>
      <c r="K25" s="7">
        <v>0</v>
      </c>
      <c r="L25" s="11">
        <v>0</v>
      </c>
      <c r="M25" s="1">
        <v>7</v>
      </c>
      <c r="N25" s="1">
        <v>7</v>
      </c>
      <c r="O25" s="9"/>
      <c r="P25" s="10">
        <v>2</v>
      </c>
      <c r="Q25" s="1">
        <v>2</v>
      </c>
      <c r="R25" s="1">
        <v>0</v>
      </c>
      <c r="S25" s="1">
        <v>0</v>
      </c>
      <c r="T25" s="1">
        <v>5</v>
      </c>
      <c r="U25" s="1">
        <v>5</v>
      </c>
      <c r="V25" s="1">
        <v>1</v>
      </c>
      <c r="W25" s="1">
        <v>1</v>
      </c>
      <c r="X25" s="7">
        <v>4</v>
      </c>
      <c r="Y25" s="8">
        <v>4</v>
      </c>
      <c r="Z25" s="73"/>
      <c r="AA25" s="74" t="s">
        <v>130</v>
      </c>
      <c r="AB25" s="28"/>
      <c r="AC25" s="28"/>
    </row>
    <row r="26" spans="2:29" ht="15" customHeight="1">
      <c r="B26" s="70"/>
      <c r="C26" s="142" t="s">
        <v>131</v>
      </c>
      <c r="D26" s="143"/>
      <c r="E26" s="7">
        <v>2</v>
      </c>
      <c r="F26" s="11">
        <v>2</v>
      </c>
      <c r="G26" s="1">
        <v>0</v>
      </c>
      <c r="H26" s="1">
        <v>0</v>
      </c>
      <c r="I26" s="1">
        <v>30</v>
      </c>
      <c r="J26" s="1">
        <v>14</v>
      </c>
      <c r="K26" s="7">
        <v>1</v>
      </c>
      <c r="L26" s="11">
        <v>2</v>
      </c>
      <c r="M26" s="1">
        <v>9</v>
      </c>
      <c r="N26" s="1">
        <v>10</v>
      </c>
      <c r="O26" s="9"/>
      <c r="P26" s="10">
        <v>2</v>
      </c>
      <c r="Q26" s="1">
        <v>2</v>
      </c>
      <c r="R26" s="1">
        <v>1</v>
      </c>
      <c r="S26" s="1">
        <v>1</v>
      </c>
      <c r="T26" s="1">
        <v>6</v>
      </c>
      <c r="U26" s="1">
        <v>7</v>
      </c>
      <c r="V26" s="1">
        <v>0</v>
      </c>
      <c r="W26" s="1">
        <v>0</v>
      </c>
      <c r="X26" s="7">
        <v>6</v>
      </c>
      <c r="Y26" s="8">
        <v>7</v>
      </c>
      <c r="Z26" s="73"/>
      <c r="AA26" s="74" t="s">
        <v>131</v>
      </c>
      <c r="AB26" s="28"/>
      <c r="AC26" s="28"/>
    </row>
    <row r="27" spans="2:29" ht="15" customHeight="1">
      <c r="B27" s="70"/>
      <c r="C27" s="142" t="s">
        <v>132</v>
      </c>
      <c r="D27" s="143"/>
      <c r="E27" s="7">
        <v>1</v>
      </c>
      <c r="F27" s="11">
        <v>1</v>
      </c>
      <c r="G27" s="1">
        <v>1</v>
      </c>
      <c r="H27" s="1">
        <v>2</v>
      </c>
      <c r="I27" s="1">
        <v>115</v>
      </c>
      <c r="J27" s="1">
        <v>60</v>
      </c>
      <c r="K27" s="7">
        <v>49</v>
      </c>
      <c r="L27" s="11">
        <v>3</v>
      </c>
      <c r="M27" s="1">
        <v>9</v>
      </c>
      <c r="N27" s="1">
        <v>11</v>
      </c>
      <c r="O27" s="9"/>
      <c r="P27" s="10">
        <v>6</v>
      </c>
      <c r="Q27" s="1">
        <v>6</v>
      </c>
      <c r="R27" s="1">
        <v>0</v>
      </c>
      <c r="S27" s="1">
        <v>0</v>
      </c>
      <c r="T27" s="1">
        <v>3</v>
      </c>
      <c r="U27" s="1">
        <v>5</v>
      </c>
      <c r="V27" s="1">
        <v>0</v>
      </c>
      <c r="W27" s="1">
        <v>0</v>
      </c>
      <c r="X27" s="7">
        <v>3</v>
      </c>
      <c r="Y27" s="8">
        <v>5</v>
      </c>
      <c r="Z27" s="73"/>
      <c r="AA27" s="74" t="s">
        <v>132</v>
      </c>
      <c r="AB27" s="28"/>
      <c r="AC27" s="28"/>
    </row>
    <row r="28" spans="2:29" ht="15" customHeight="1">
      <c r="B28" s="70"/>
      <c r="C28" s="142" t="s">
        <v>133</v>
      </c>
      <c r="D28" s="143"/>
      <c r="E28" s="7">
        <v>1</v>
      </c>
      <c r="F28" s="8">
        <v>1</v>
      </c>
      <c r="G28" s="1">
        <v>0</v>
      </c>
      <c r="H28" s="1">
        <v>0</v>
      </c>
      <c r="I28" s="1">
        <v>176</v>
      </c>
      <c r="J28" s="1">
        <v>15</v>
      </c>
      <c r="K28" s="7">
        <v>1</v>
      </c>
      <c r="L28" s="11">
        <v>1</v>
      </c>
      <c r="M28" s="1">
        <v>3</v>
      </c>
      <c r="N28" s="1">
        <v>2</v>
      </c>
      <c r="O28" s="9"/>
      <c r="P28" s="10">
        <v>1</v>
      </c>
      <c r="Q28" s="1">
        <v>0</v>
      </c>
      <c r="R28" s="1">
        <v>1</v>
      </c>
      <c r="S28" s="1">
        <v>0</v>
      </c>
      <c r="T28" s="1">
        <v>1</v>
      </c>
      <c r="U28" s="1">
        <v>2</v>
      </c>
      <c r="V28" s="1">
        <v>0</v>
      </c>
      <c r="W28" s="1">
        <v>0</v>
      </c>
      <c r="X28" s="7">
        <v>1</v>
      </c>
      <c r="Y28" s="8">
        <v>2</v>
      </c>
      <c r="Z28" s="73"/>
      <c r="AA28" s="74" t="s">
        <v>133</v>
      </c>
      <c r="AB28" s="28"/>
      <c r="AC28" s="28"/>
    </row>
    <row r="29" spans="2:29" ht="15" customHeight="1">
      <c r="B29" s="70"/>
      <c r="C29" s="144" t="s">
        <v>203</v>
      </c>
      <c r="D29" s="145"/>
      <c r="E29" s="7">
        <v>0</v>
      </c>
      <c r="F29" s="11">
        <v>0</v>
      </c>
      <c r="G29" s="1">
        <v>0</v>
      </c>
      <c r="H29" s="1">
        <v>0</v>
      </c>
      <c r="I29" s="1">
        <v>23</v>
      </c>
      <c r="J29" s="1">
        <v>20</v>
      </c>
      <c r="K29" s="7">
        <v>2</v>
      </c>
      <c r="L29" s="11">
        <v>1</v>
      </c>
      <c r="M29" s="1">
        <v>4</v>
      </c>
      <c r="N29" s="1">
        <v>5</v>
      </c>
      <c r="O29" s="9"/>
      <c r="P29" s="10">
        <v>1</v>
      </c>
      <c r="Q29" s="1">
        <v>1</v>
      </c>
      <c r="R29" s="1">
        <v>0</v>
      </c>
      <c r="S29" s="1">
        <v>0</v>
      </c>
      <c r="T29" s="1">
        <v>3</v>
      </c>
      <c r="U29" s="1">
        <v>4</v>
      </c>
      <c r="V29" s="1">
        <v>0</v>
      </c>
      <c r="W29" s="1">
        <v>0</v>
      </c>
      <c r="X29" s="7">
        <v>3</v>
      </c>
      <c r="Y29" s="8">
        <v>4</v>
      </c>
      <c r="Z29" s="73"/>
      <c r="AA29" s="75" t="s">
        <v>203</v>
      </c>
      <c r="AB29" s="28"/>
      <c r="AC29" s="28"/>
    </row>
    <row r="30" spans="2:29" ht="15" customHeight="1">
      <c r="B30" s="70"/>
      <c r="C30" s="142" t="s">
        <v>134</v>
      </c>
      <c r="D30" s="143"/>
      <c r="E30" s="7">
        <v>2</v>
      </c>
      <c r="F30" s="8">
        <v>2</v>
      </c>
      <c r="G30" s="1">
        <v>3</v>
      </c>
      <c r="H30" s="1">
        <v>6</v>
      </c>
      <c r="I30" s="1">
        <v>385</v>
      </c>
      <c r="J30" s="1">
        <v>332</v>
      </c>
      <c r="K30" s="7">
        <v>56</v>
      </c>
      <c r="L30" s="8">
        <v>12</v>
      </c>
      <c r="M30" s="1">
        <v>36</v>
      </c>
      <c r="N30" s="1">
        <v>80</v>
      </c>
      <c r="O30" s="9"/>
      <c r="P30" s="10">
        <v>18</v>
      </c>
      <c r="Q30" s="1">
        <v>15</v>
      </c>
      <c r="R30" s="1">
        <v>0</v>
      </c>
      <c r="S30" s="1">
        <v>0</v>
      </c>
      <c r="T30" s="1">
        <v>18</v>
      </c>
      <c r="U30" s="1">
        <v>65</v>
      </c>
      <c r="V30" s="1">
        <v>0</v>
      </c>
      <c r="W30" s="1">
        <v>1</v>
      </c>
      <c r="X30" s="7">
        <v>18</v>
      </c>
      <c r="Y30" s="8">
        <v>64</v>
      </c>
      <c r="Z30" s="73"/>
      <c r="AA30" s="74" t="s">
        <v>134</v>
      </c>
      <c r="AB30" s="28"/>
      <c r="AC30" s="28"/>
    </row>
    <row r="31" spans="2:29" ht="15" customHeight="1">
      <c r="B31" s="70"/>
      <c r="C31" s="142" t="s">
        <v>135</v>
      </c>
      <c r="D31" s="143"/>
      <c r="E31" s="7">
        <v>0</v>
      </c>
      <c r="F31" s="11">
        <v>0</v>
      </c>
      <c r="G31" s="1">
        <v>0</v>
      </c>
      <c r="H31" s="1">
        <v>0</v>
      </c>
      <c r="I31" s="1">
        <v>1582</v>
      </c>
      <c r="J31" s="1">
        <v>567</v>
      </c>
      <c r="K31" s="7">
        <v>14</v>
      </c>
      <c r="L31" s="8">
        <v>22</v>
      </c>
      <c r="M31" s="1">
        <v>12</v>
      </c>
      <c r="N31" s="1">
        <v>12</v>
      </c>
      <c r="O31" s="9"/>
      <c r="P31" s="10">
        <v>6</v>
      </c>
      <c r="Q31" s="1">
        <v>6</v>
      </c>
      <c r="R31" s="1">
        <v>1</v>
      </c>
      <c r="S31" s="1">
        <v>1</v>
      </c>
      <c r="T31" s="1">
        <v>5</v>
      </c>
      <c r="U31" s="1">
        <v>5</v>
      </c>
      <c r="V31" s="1">
        <v>0</v>
      </c>
      <c r="W31" s="1">
        <v>0</v>
      </c>
      <c r="X31" s="7">
        <v>5</v>
      </c>
      <c r="Y31" s="8">
        <v>5</v>
      </c>
      <c r="Z31" s="73"/>
      <c r="AA31" s="74" t="s">
        <v>135</v>
      </c>
      <c r="AB31" s="28"/>
      <c r="AC31" s="28"/>
    </row>
    <row r="32" spans="2:29" ht="15" customHeight="1">
      <c r="B32" s="70"/>
      <c r="C32" s="142" t="s">
        <v>136</v>
      </c>
      <c r="D32" s="143"/>
      <c r="E32" s="7">
        <v>0</v>
      </c>
      <c r="F32" s="11">
        <v>0</v>
      </c>
      <c r="G32" s="1">
        <v>0</v>
      </c>
      <c r="H32" s="1">
        <v>0</v>
      </c>
      <c r="I32" s="1">
        <v>10</v>
      </c>
      <c r="J32" s="1">
        <v>8</v>
      </c>
      <c r="K32" s="7">
        <v>1</v>
      </c>
      <c r="L32" s="8">
        <v>1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7">
        <v>0</v>
      </c>
      <c r="Y32" s="11">
        <v>0</v>
      </c>
      <c r="Z32" s="73"/>
      <c r="AA32" s="74" t="s">
        <v>136</v>
      </c>
      <c r="AB32" s="28"/>
      <c r="AC32" s="28"/>
    </row>
    <row r="33" spans="2:29" ht="15" customHeight="1">
      <c r="B33" s="70"/>
      <c r="C33" s="142" t="s">
        <v>29</v>
      </c>
      <c r="D33" s="143"/>
      <c r="E33" s="7">
        <v>0</v>
      </c>
      <c r="F33" s="8">
        <v>0</v>
      </c>
      <c r="G33" s="1">
        <v>3</v>
      </c>
      <c r="H33" s="1">
        <v>2</v>
      </c>
      <c r="I33" s="1">
        <v>75</v>
      </c>
      <c r="J33" s="1">
        <v>77</v>
      </c>
      <c r="K33" s="7">
        <v>4</v>
      </c>
      <c r="L33" s="8">
        <v>4</v>
      </c>
      <c r="M33" s="1">
        <v>9</v>
      </c>
      <c r="N33" s="1">
        <v>13</v>
      </c>
      <c r="O33" s="9"/>
      <c r="P33" s="9">
        <v>9</v>
      </c>
      <c r="Q33" s="1">
        <v>12</v>
      </c>
      <c r="R33" s="1">
        <v>0</v>
      </c>
      <c r="S33" s="1">
        <v>0</v>
      </c>
      <c r="T33" s="1">
        <v>0</v>
      </c>
      <c r="U33" s="1">
        <v>1</v>
      </c>
      <c r="V33" s="1">
        <v>0</v>
      </c>
      <c r="W33" s="1">
        <v>0</v>
      </c>
      <c r="X33" s="7">
        <v>0</v>
      </c>
      <c r="Y33" s="11">
        <v>1</v>
      </c>
      <c r="Z33" s="73"/>
      <c r="AA33" s="74" t="s">
        <v>29</v>
      </c>
      <c r="AB33" s="28"/>
      <c r="AC33" s="28"/>
    </row>
    <row r="34" spans="2:29" ht="15" customHeight="1">
      <c r="B34" s="146" t="s">
        <v>30</v>
      </c>
      <c r="C34" s="146"/>
      <c r="D34" s="147"/>
      <c r="E34" s="5">
        <v>0</v>
      </c>
      <c r="F34" s="5">
        <v>0</v>
      </c>
      <c r="G34" s="5">
        <v>1</v>
      </c>
      <c r="H34" s="5">
        <v>1</v>
      </c>
      <c r="I34" s="5">
        <v>192</v>
      </c>
      <c r="J34" s="5">
        <v>118</v>
      </c>
      <c r="K34" s="5">
        <v>13</v>
      </c>
      <c r="L34" s="5">
        <v>9</v>
      </c>
      <c r="M34" s="5">
        <v>9</v>
      </c>
      <c r="N34" s="5">
        <v>11</v>
      </c>
      <c r="O34" s="9"/>
      <c r="P34" s="6">
        <v>3</v>
      </c>
      <c r="Q34" s="5">
        <v>4</v>
      </c>
      <c r="R34" s="5">
        <v>0</v>
      </c>
      <c r="S34" s="5">
        <v>0</v>
      </c>
      <c r="T34" s="5">
        <v>6</v>
      </c>
      <c r="U34" s="5">
        <v>7</v>
      </c>
      <c r="V34" s="5">
        <v>2</v>
      </c>
      <c r="W34" s="5">
        <v>0</v>
      </c>
      <c r="X34" s="5">
        <v>4</v>
      </c>
      <c r="Y34" s="5">
        <v>7</v>
      </c>
      <c r="Z34" s="124" t="s">
        <v>30</v>
      </c>
      <c r="AA34" s="125"/>
      <c r="AB34" s="28"/>
      <c r="AC34" s="28"/>
    </row>
    <row r="35" spans="2:29" ht="15" customHeight="1">
      <c r="B35" s="70"/>
      <c r="C35" s="142" t="s">
        <v>56</v>
      </c>
      <c r="D35" s="143"/>
      <c r="E35" s="7">
        <v>0</v>
      </c>
      <c r="F35" s="1">
        <v>0</v>
      </c>
      <c r="G35" s="1">
        <v>0</v>
      </c>
      <c r="H35" s="1">
        <v>0</v>
      </c>
      <c r="I35" s="1">
        <v>11</v>
      </c>
      <c r="J35" s="1">
        <v>11</v>
      </c>
      <c r="K35" s="7">
        <v>1</v>
      </c>
      <c r="L35" s="11">
        <v>1</v>
      </c>
      <c r="M35" s="1">
        <v>2</v>
      </c>
      <c r="N35" s="1">
        <v>2</v>
      </c>
      <c r="O35" s="17"/>
      <c r="P35" s="10">
        <v>2</v>
      </c>
      <c r="Q35" s="1">
        <v>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7">
        <v>0</v>
      </c>
      <c r="Y35" s="11">
        <v>0</v>
      </c>
      <c r="Z35" s="73"/>
      <c r="AA35" s="74" t="s">
        <v>56</v>
      </c>
      <c r="AB35" s="28"/>
      <c r="AC35" s="28"/>
    </row>
    <row r="36" spans="2:29" ht="15" customHeight="1">
      <c r="B36" s="70"/>
      <c r="C36" s="142" t="s">
        <v>57</v>
      </c>
      <c r="D36" s="143"/>
      <c r="E36" s="7">
        <v>0</v>
      </c>
      <c r="F36" s="1">
        <v>0</v>
      </c>
      <c r="G36" s="1">
        <v>0</v>
      </c>
      <c r="H36" s="1">
        <v>0</v>
      </c>
      <c r="I36" s="1">
        <v>7</v>
      </c>
      <c r="J36" s="1">
        <v>9</v>
      </c>
      <c r="K36" s="7">
        <v>0</v>
      </c>
      <c r="L36" s="1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57</v>
      </c>
      <c r="AB36" s="28"/>
      <c r="AC36" s="28"/>
    </row>
    <row r="37" spans="2:29" ht="15" customHeight="1">
      <c r="B37" s="70"/>
      <c r="C37" s="142" t="s">
        <v>58</v>
      </c>
      <c r="D37" s="143"/>
      <c r="E37" s="7">
        <v>0</v>
      </c>
      <c r="F37" s="7">
        <v>0</v>
      </c>
      <c r="G37" s="1">
        <v>1</v>
      </c>
      <c r="H37" s="1">
        <v>1</v>
      </c>
      <c r="I37" s="1">
        <v>105</v>
      </c>
      <c r="J37" s="1">
        <v>41</v>
      </c>
      <c r="K37" s="7">
        <v>3</v>
      </c>
      <c r="L37" s="8">
        <v>4</v>
      </c>
      <c r="M37" s="1">
        <v>3</v>
      </c>
      <c r="N37" s="1">
        <v>5</v>
      </c>
      <c r="O37" s="9"/>
      <c r="P37" s="10">
        <v>0</v>
      </c>
      <c r="Q37" s="1">
        <v>1</v>
      </c>
      <c r="R37" s="1">
        <v>0</v>
      </c>
      <c r="S37" s="1">
        <v>0</v>
      </c>
      <c r="T37" s="1">
        <v>3</v>
      </c>
      <c r="U37" s="1">
        <v>4</v>
      </c>
      <c r="V37" s="1">
        <v>0</v>
      </c>
      <c r="W37" s="1">
        <v>0</v>
      </c>
      <c r="X37" s="7">
        <v>3</v>
      </c>
      <c r="Y37" s="11">
        <v>4</v>
      </c>
      <c r="Z37" s="73"/>
      <c r="AA37" s="74" t="s">
        <v>58</v>
      </c>
      <c r="AB37" s="28"/>
      <c r="AC37" s="28"/>
    </row>
    <row r="38" spans="2:29" ht="15" customHeight="1">
      <c r="B38" s="70"/>
      <c r="C38" s="142" t="s">
        <v>59</v>
      </c>
      <c r="D38" s="143"/>
      <c r="E38" s="7">
        <v>0</v>
      </c>
      <c r="F38" s="7">
        <v>0</v>
      </c>
      <c r="G38" s="1">
        <v>0</v>
      </c>
      <c r="H38" s="1">
        <v>0</v>
      </c>
      <c r="I38" s="1">
        <v>5</v>
      </c>
      <c r="J38" s="1">
        <v>3</v>
      </c>
      <c r="K38" s="7">
        <v>0</v>
      </c>
      <c r="L38" s="11">
        <v>0</v>
      </c>
      <c r="M38" s="1">
        <v>0</v>
      </c>
      <c r="N38" s="1">
        <v>1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1</v>
      </c>
      <c r="V38" s="1">
        <v>0</v>
      </c>
      <c r="W38" s="1">
        <v>0</v>
      </c>
      <c r="X38" s="7">
        <v>0</v>
      </c>
      <c r="Y38" s="11">
        <v>1</v>
      </c>
      <c r="Z38" s="73"/>
      <c r="AA38" s="74" t="s">
        <v>59</v>
      </c>
      <c r="AB38" s="28"/>
      <c r="AC38" s="28"/>
    </row>
    <row r="39" spans="2:29" ht="15" customHeight="1">
      <c r="B39" s="70"/>
      <c r="C39" s="142" t="s">
        <v>60</v>
      </c>
      <c r="D39" s="143"/>
      <c r="E39" s="7">
        <v>0</v>
      </c>
      <c r="F39" s="7">
        <v>0</v>
      </c>
      <c r="G39" s="1">
        <v>0</v>
      </c>
      <c r="H39" s="1">
        <v>0</v>
      </c>
      <c r="I39" s="1">
        <v>21</v>
      </c>
      <c r="J39" s="1">
        <v>21</v>
      </c>
      <c r="K39" s="7">
        <v>0</v>
      </c>
      <c r="L39" s="11">
        <v>0</v>
      </c>
      <c r="M39" s="1">
        <v>2</v>
      </c>
      <c r="N39" s="1">
        <v>0</v>
      </c>
      <c r="O39" s="9"/>
      <c r="P39" s="10">
        <v>0</v>
      </c>
      <c r="Q39" s="1">
        <v>0</v>
      </c>
      <c r="R39" s="1">
        <v>0</v>
      </c>
      <c r="S39" s="1">
        <v>0</v>
      </c>
      <c r="T39" s="1">
        <v>2</v>
      </c>
      <c r="U39" s="1">
        <v>0</v>
      </c>
      <c r="V39" s="1">
        <v>2</v>
      </c>
      <c r="W39" s="1">
        <v>0</v>
      </c>
      <c r="X39" s="7">
        <v>0</v>
      </c>
      <c r="Y39" s="11">
        <v>0</v>
      </c>
      <c r="Z39" s="73"/>
      <c r="AA39" s="74" t="s">
        <v>60</v>
      </c>
      <c r="AB39" s="28"/>
      <c r="AC39" s="28"/>
    </row>
    <row r="40" spans="2:29" ht="15" customHeight="1">
      <c r="B40" s="70"/>
      <c r="C40" s="142" t="s">
        <v>29</v>
      </c>
      <c r="D40" s="143"/>
      <c r="E40" s="7">
        <v>0</v>
      </c>
      <c r="F40" s="7">
        <v>0</v>
      </c>
      <c r="G40" s="1">
        <v>0</v>
      </c>
      <c r="H40" s="1">
        <v>0</v>
      </c>
      <c r="I40" s="1">
        <v>43</v>
      </c>
      <c r="J40" s="1">
        <v>33</v>
      </c>
      <c r="K40" s="7">
        <v>9</v>
      </c>
      <c r="L40" s="8">
        <v>4</v>
      </c>
      <c r="M40" s="1">
        <v>2</v>
      </c>
      <c r="N40" s="1">
        <v>3</v>
      </c>
      <c r="O40" s="9"/>
      <c r="P40" s="9">
        <v>1</v>
      </c>
      <c r="Q40" s="1">
        <v>1</v>
      </c>
      <c r="R40" s="1">
        <v>0</v>
      </c>
      <c r="S40" s="1">
        <v>0</v>
      </c>
      <c r="T40" s="1">
        <v>1</v>
      </c>
      <c r="U40" s="1">
        <v>2</v>
      </c>
      <c r="V40" s="1">
        <v>0</v>
      </c>
      <c r="W40" s="1">
        <v>0</v>
      </c>
      <c r="X40" s="7">
        <v>1</v>
      </c>
      <c r="Y40" s="8">
        <v>2</v>
      </c>
      <c r="Z40" s="73"/>
      <c r="AA40" s="74" t="s">
        <v>29</v>
      </c>
      <c r="AB40" s="28"/>
      <c r="AC40" s="28"/>
    </row>
    <row r="41" spans="2:29" ht="15" customHeight="1">
      <c r="B41" s="146" t="s">
        <v>31</v>
      </c>
      <c r="C41" s="146"/>
      <c r="D41" s="147"/>
      <c r="E41" s="5">
        <v>6</v>
      </c>
      <c r="F41" s="5">
        <v>5</v>
      </c>
      <c r="G41" s="5">
        <v>8</v>
      </c>
      <c r="H41" s="5">
        <v>4</v>
      </c>
      <c r="I41" s="5">
        <v>4192</v>
      </c>
      <c r="J41" s="5">
        <v>949</v>
      </c>
      <c r="K41" s="5">
        <v>577</v>
      </c>
      <c r="L41" s="5">
        <v>85</v>
      </c>
      <c r="M41" s="5">
        <v>86</v>
      </c>
      <c r="N41" s="5">
        <v>64</v>
      </c>
      <c r="O41" s="9"/>
      <c r="P41" s="6">
        <v>59</v>
      </c>
      <c r="Q41" s="5">
        <v>50</v>
      </c>
      <c r="R41" s="5">
        <v>1</v>
      </c>
      <c r="S41" s="5">
        <v>2</v>
      </c>
      <c r="T41" s="5">
        <v>26</v>
      </c>
      <c r="U41" s="5">
        <v>12</v>
      </c>
      <c r="V41" s="5">
        <v>1</v>
      </c>
      <c r="W41" s="5">
        <v>1</v>
      </c>
      <c r="X41" s="5">
        <v>23</v>
      </c>
      <c r="Y41" s="5">
        <v>9</v>
      </c>
      <c r="Z41" s="124" t="s">
        <v>31</v>
      </c>
      <c r="AA41" s="125"/>
      <c r="AB41" s="28"/>
      <c r="AC41" s="28"/>
    </row>
    <row r="42" spans="2:29" ht="15" customHeight="1">
      <c r="B42" s="148" t="s">
        <v>61</v>
      </c>
      <c r="C42" s="76"/>
      <c r="D42" s="71" t="s">
        <v>32</v>
      </c>
      <c r="E42" s="7">
        <v>1</v>
      </c>
      <c r="F42" s="9">
        <v>1</v>
      </c>
      <c r="G42" s="1">
        <v>0</v>
      </c>
      <c r="H42" s="1">
        <v>0</v>
      </c>
      <c r="I42" s="1">
        <v>24</v>
      </c>
      <c r="J42" s="15">
        <v>28</v>
      </c>
      <c r="K42" s="1">
        <v>0</v>
      </c>
      <c r="L42" s="20">
        <v>0</v>
      </c>
      <c r="M42" s="1">
        <v>2</v>
      </c>
      <c r="N42" s="1">
        <v>2</v>
      </c>
      <c r="O42" s="4"/>
      <c r="P42" s="10">
        <v>2</v>
      </c>
      <c r="Q42" s="1">
        <v>2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32</v>
      </c>
      <c r="AB42" s="28"/>
      <c r="AC42" s="141" t="s">
        <v>61</v>
      </c>
    </row>
    <row r="43" spans="2:29" ht="15" customHeight="1">
      <c r="B43" s="148"/>
      <c r="C43" s="76"/>
      <c r="D43" s="71" t="s">
        <v>33</v>
      </c>
      <c r="E43" s="7">
        <v>1</v>
      </c>
      <c r="F43" s="9">
        <v>1</v>
      </c>
      <c r="G43" s="1">
        <v>0</v>
      </c>
      <c r="H43" s="1">
        <v>0</v>
      </c>
      <c r="I43" s="1">
        <v>2</v>
      </c>
      <c r="J43" s="15">
        <v>2</v>
      </c>
      <c r="K43" s="1">
        <v>1</v>
      </c>
      <c r="L43" s="1">
        <v>1</v>
      </c>
      <c r="M43" s="1">
        <v>1</v>
      </c>
      <c r="N43" s="1">
        <v>1</v>
      </c>
      <c r="O43" s="9"/>
      <c r="P43" s="10">
        <v>1</v>
      </c>
      <c r="Q43" s="1">
        <v>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33</v>
      </c>
      <c r="AB43" s="28"/>
      <c r="AC43" s="141"/>
    </row>
    <row r="44" spans="2:29" ht="15" customHeight="1">
      <c r="B44" s="148"/>
      <c r="C44" s="76"/>
      <c r="D44" s="71" t="s">
        <v>34</v>
      </c>
      <c r="E44" s="7">
        <v>0</v>
      </c>
      <c r="F44" s="9">
        <v>0</v>
      </c>
      <c r="G44" s="1">
        <v>0</v>
      </c>
      <c r="H44" s="1">
        <v>0</v>
      </c>
      <c r="I44" s="1">
        <v>19</v>
      </c>
      <c r="J44" s="15">
        <v>16</v>
      </c>
      <c r="K44" s="1">
        <v>2</v>
      </c>
      <c r="L44" s="1">
        <v>0</v>
      </c>
      <c r="M44" s="1">
        <v>1</v>
      </c>
      <c r="N44" s="1">
        <v>1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1</v>
      </c>
      <c r="U44" s="1">
        <v>1</v>
      </c>
      <c r="V44" s="16">
        <v>0</v>
      </c>
      <c r="W44" s="1">
        <v>0</v>
      </c>
      <c r="X44" s="7">
        <v>1</v>
      </c>
      <c r="Y44" s="9">
        <v>1</v>
      </c>
      <c r="Z44" s="77"/>
      <c r="AA44" s="74" t="s">
        <v>34</v>
      </c>
      <c r="AB44" s="28"/>
      <c r="AC44" s="141"/>
    </row>
    <row r="45" spans="2:29" ht="15" customHeight="1">
      <c r="B45" s="148"/>
      <c r="C45" s="76"/>
      <c r="D45" s="71" t="s">
        <v>29</v>
      </c>
      <c r="E45" s="7">
        <v>2</v>
      </c>
      <c r="F45" s="9">
        <v>2</v>
      </c>
      <c r="G45" s="1">
        <v>0</v>
      </c>
      <c r="H45" s="1">
        <v>0</v>
      </c>
      <c r="I45" s="1">
        <v>76</v>
      </c>
      <c r="J45" s="15">
        <v>50</v>
      </c>
      <c r="K45" s="1">
        <v>23</v>
      </c>
      <c r="L45" s="1">
        <v>5</v>
      </c>
      <c r="M45" s="1">
        <v>8</v>
      </c>
      <c r="N45" s="1">
        <v>8</v>
      </c>
      <c r="O45" s="9"/>
      <c r="P45" s="13">
        <v>5</v>
      </c>
      <c r="Q45" s="1">
        <v>5</v>
      </c>
      <c r="R45" s="1">
        <v>0</v>
      </c>
      <c r="S45" s="1">
        <v>0</v>
      </c>
      <c r="T45" s="1">
        <v>3</v>
      </c>
      <c r="U45" s="1">
        <v>3</v>
      </c>
      <c r="V45" s="1">
        <v>0</v>
      </c>
      <c r="W45" s="1">
        <v>0</v>
      </c>
      <c r="X45" s="7">
        <v>1</v>
      </c>
      <c r="Y45" s="9">
        <v>1</v>
      </c>
      <c r="Z45" s="77"/>
      <c r="AA45" s="74" t="s">
        <v>29</v>
      </c>
      <c r="AB45" s="28"/>
      <c r="AC45" s="141"/>
    </row>
    <row r="46" spans="2:29" ht="15" customHeight="1">
      <c r="B46" s="45"/>
      <c r="C46" s="142" t="s">
        <v>137</v>
      </c>
      <c r="D46" s="143"/>
      <c r="E46" s="7">
        <v>0</v>
      </c>
      <c r="F46" s="9">
        <v>0</v>
      </c>
      <c r="G46" s="1">
        <v>0</v>
      </c>
      <c r="H46" s="1">
        <v>0</v>
      </c>
      <c r="I46" s="1">
        <v>25</v>
      </c>
      <c r="J46" s="1">
        <v>23</v>
      </c>
      <c r="K46" s="1">
        <v>1</v>
      </c>
      <c r="L46" s="1">
        <v>1</v>
      </c>
      <c r="M46" s="1">
        <v>2</v>
      </c>
      <c r="N46" s="1">
        <v>2</v>
      </c>
      <c r="O46" s="1"/>
      <c r="P46" s="10">
        <v>2</v>
      </c>
      <c r="Q46" s="1">
        <v>2</v>
      </c>
      <c r="R46" s="1">
        <v>0</v>
      </c>
      <c r="S46" s="1">
        <v>0</v>
      </c>
      <c r="T46" s="1">
        <v>0</v>
      </c>
      <c r="U46" s="1">
        <v>0</v>
      </c>
      <c r="V46" s="21">
        <v>0</v>
      </c>
      <c r="W46" s="1">
        <v>0</v>
      </c>
      <c r="X46" s="7">
        <v>0</v>
      </c>
      <c r="Y46" s="9">
        <v>0</v>
      </c>
      <c r="Z46" s="51"/>
      <c r="AA46" s="74" t="s">
        <v>137</v>
      </c>
      <c r="AB46" s="28"/>
      <c r="AC46" s="28"/>
    </row>
    <row r="47" spans="2:29" ht="15" customHeight="1">
      <c r="B47" s="45"/>
      <c r="C47" s="142" t="s">
        <v>138</v>
      </c>
      <c r="D47" s="143"/>
      <c r="E47" s="7">
        <v>1</v>
      </c>
      <c r="F47" s="9">
        <v>0</v>
      </c>
      <c r="G47" s="1">
        <v>4</v>
      </c>
      <c r="H47" s="1">
        <v>2</v>
      </c>
      <c r="I47" s="1">
        <v>3051</v>
      </c>
      <c r="J47" s="1">
        <v>447</v>
      </c>
      <c r="K47" s="1">
        <v>75</v>
      </c>
      <c r="L47" s="1">
        <v>33</v>
      </c>
      <c r="M47" s="1">
        <v>48</v>
      </c>
      <c r="N47" s="1">
        <v>31</v>
      </c>
      <c r="O47" s="9"/>
      <c r="P47" s="10">
        <v>34</v>
      </c>
      <c r="Q47" s="1">
        <v>26</v>
      </c>
      <c r="R47" s="1">
        <v>1</v>
      </c>
      <c r="S47" s="1">
        <v>2</v>
      </c>
      <c r="T47" s="1">
        <v>13</v>
      </c>
      <c r="U47" s="1">
        <v>3</v>
      </c>
      <c r="V47" s="1">
        <v>1</v>
      </c>
      <c r="W47" s="1">
        <v>1</v>
      </c>
      <c r="X47" s="7">
        <v>12</v>
      </c>
      <c r="Y47" s="9">
        <v>2</v>
      </c>
      <c r="Z47" s="51"/>
      <c r="AA47" s="74" t="s">
        <v>138</v>
      </c>
      <c r="AB47" s="28"/>
      <c r="AC47" s="28"/>
    </row>
    <row r="48" spans="2:29" ht="15" customHeight="1">
      <c r="B48" s="45"/>
      <c r="C48" s="142" t="s">
        <v>139</v>
      </c>
      <c r="D48" s="143"/>
      <c r="E48" s="7">
        <v>1</v>
      </c>
      <c r="F48" s="9">
        <v>1</v>
      </c>
      <c r="G48" s="1">
        <v>4</v>
      </c>
      <c r="H48" s="1">
        <v>2</v>
      </c>
      <c r="I48" s="1">
        <v>995</v>
      </c>
      <c r="J48" s="1">
        <v>383</v>
      </c>
      <c r="K48" s="1">
        <v>475</v>
      </c>
      <c r="L48" s="1">
        <v>45</v>
      </c>
      <c r="M48" s="1">
        <v>24</v>
      </c>
      <c r="N48" s="1">
        <v>19</v>
      </c>
      <c r="O48" s="9"/>
      <c r="P48" s="10">
        <v>15</v>
      </c>
      <c r="Q48" s="1">
        <v>14</v>
      </c>
      <c r="R48" s="1">
        <v>0</v>
      </c>
      <c r="S48" s="1">
        <v>0</v>
      </c>
      <c r="T48" s="1">
        <v>9</v>
      </c>
      <c r="U48" s="1">
        <v>5</v>
      </c>
      <c r="V48" s="1">
        <v>0</v>
      </c>
      <c r="W48" s="1">
        <v>0</v>
      </c>
      <c r="X48" s="7">
        <v>9</v>
      </c>
      <c r="Y48" s="9">
        <v>5</v>
      </c>
      <c r="Z48" s="51"/>
      <c r="AA48" s="74" t="s">
        <v>139</v>
      </c>
      <c r="AB48" s="28"/>
      <c r="AC48" s="28"/>
    </row>
    <row r="49" spans="2:29" ht="15" customHeight="1">
      <c r="B49" s="146" t="s">
        <v>140</v>
      </c>
      <c r="C49" s="146"/>
      <c r="D49" s="147"/>
      <c r="E49" s="22">
        <v>0</v>
      </c>
      <c r="F49" s="6">
        <v>0</v>
      </c>
      <c r="G49" s="5">
        <v>1</v>
      </c>
      <c r="H49" s="5">
        <v>1</v>
      </c>
      <c r="I49" s="5">
        <v>216</v>
      </c>
      <c r="J49" s="5">
        <v>37</v>
      </c>
      <c r="K49" s="5">
        <v>3</v>
      </c>
      <c r="L49" s="5">
        <v>0</v>
      </c>
      <c r="M49" s="5">
        <v>52</v>
      </c>
      <c r="N49" s="5">
        <v>14</v>
      </c>
      <c r="O49" s="9"/>
      <c r="P49" s="14">
        <v>21</v>
      </c>
      <c r="Q49" s="5">
        <v>7</v>
      </c>
      <c r="R49" s="5">
        <v>0</v>
      </c>
      <c r="S49" s="5">
        <v>0</v>
      </c>
      <c r="T49" s="5">
        <v>31</v>
      </c>
      <c r="U49" s="5">
        <v>7</v>
      </c>
      <c r="V49" s="5">
        <v>0</v>
      </c>
      <c r="W49" s="5">
        <v>0</v>
      </c>
      <c r="X49" s="22">
        <v>7</v>
      </c>
      <c r="Y49" s="6">
        <v>1</v>
      </c>
      <c r="Z49" s="124" t="s">
        <v>140</v>
      </c>
      <c r="AA49" s="125"/>
      <c r="AB49" s="28"/>
      <c r="AC49" s="28"/>
    </row>
    <row r="50" spans="2:29" ht="15" customHeight="1">
      <c r="B50" s="146" t="s">
        <v>141</v>
      </c>
      <c r="C50" s="146"/>
      <c r="D50" s="147"/>
      <c r="E50" s="22">
        <v>0</v>
      </c>
      <c r="F50" s="6">
        <v>0</v>
      </c>
      <c r="G50" s="5">
        <v>1</v>
      </c>
      <c r="H50" s="5">
        <v>1</v>
      </c>
      <c r="I50" s="5">
        <v>16</v>
      </c>
      <c r="J50" s="5">
        <v>17</v>
      </c>
      <c r="K50" s="5">
        <v>0</v>
      </c>
      <c r="L50" s="5">
        <v>0</v>
      </c>
      <c r="M50" s="5">
        <v>1</v>
      </c>
      <c r="N50" s="5">
        <v>1</v>
      </c>
      <c r="O50" s="6"/>
      <c r="P50" s="14">
        <v>1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22">
        <v>0</v>
      </c>
      <c r="Y50" s="6">
        <v>0</v>
      </c>
      <c r="Z50" s="124" t="s">
        <v>141</v>
      </c>
      <c r="AA50" s="125"/>
      <c r="AB50" s="28"/>
      <c r="AC50" s="28"/>
    </row>
    <row r="51" spans="2:29" ht="15" customHeight="1">
      <c r="B51" s="146" t="s">
        <v>142</v>
      </c>
      <c r="C51" s="146"/>
      <c r="D51" s="147"/>
      <c r="E51" s="22">
        <v>0</v>
      </c>
      <c r="F51" s="6">
        <v>0</v>
      </c>
      <c r="G51" s="5">
        <v>0</v>
      </c>
      <c r="H51" s="5">
        <v>0</v>
      </c>
      <c r="I51" s="5">
        <v>2</v>
      </c>
      <c r="J51" s="5">
        <v>3</v>
      </c>
      <c r="K51" s="5">
        <v>0</v>
      </c>
      <c r="L51" s="5">
        <v>0</v>
      </c>
      <c r="M51" s="5">
        <v>2</v>
      </c>
      <c r="N51" s="5">
        <v>0</v>
      </c>
      <c r="O51" s="6"/>
      <c r="P51" s="14">
        <v>1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24" t="s">
        <v>142</v>
      </c>
      <c r="AA51" s="125"/>
      <c r="AB51" s="28"/>
      <c r="AC51" s="28"/>
    </row>
    <row r="52" spans="2:29" ht="15" customHeight="1" thickBot="1">
      <c r="B52" s="131" t="s">
        <v>143</v>
      </c>
      <c r="C52" s="131"/>
      <c r="D52" s="150"/>
      <c r="E52" s="23">
        <v>0</v>
      </c>
      <c r="F52" s="6">
        <v>0</v>
      </c>
      <c r="G52" s="5">
        <v>0</v>
      </c>
      <c r="H52" s="5">
        <v>0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6"/>
      <c r="P52" s="6">
        <v>0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30" t="s">
        <v>143</v>
      </c>
      <c r="AA52" s="131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5:29" ht="14.25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4:25" ht="14.25">
      <c r="D55" s="28" t="s">
        <v>150</v>
      </c>
      <c r="E55" s="110">
        <f aca="true" t="shared" si="2" ref="E55:N55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aca="true" t="shared" si="3" ref="P55:Y55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4:25" ht="14.25">
      <c r="D56" s="28" t="s">
        <v>145</v>
      </c>
      <c r="E56" s="81">
        <f>SUM(E21:E33)-E20</f>
        <v>0</v>
      </c>
      <c r="F56" s="81">
        <f aca="true" t="shared" si="4" ref="F56:N56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aca="true" t="shared" si="5" ref="Q56:Y56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4:25" ht="14.25">
      <c r="D57" s="28" t="s">
        <v>146</v>
      </c>
      <c r="E57" s="81">
        <f>SUM(E35:E40)-E34</f>
        <v>0</v>
      </c>
      <c r="F57" s="81">
        <f aca="true" t="shared" si="6" ref="F57:N57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aca="true" t="shared" si="7" ref="Q57:Y5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4:25" ht="14.25">
      <c r="D58" s="28" t="s">
        <v>147</v>
      </c>
      <c r="E58" s="81">
        <f>SUM(E42:E48)-E41</f>
        <v>0</v>
      </c>
      <c r="F58" s="81">
        <f aca="true" t="shared" si="8" ref="F58:N5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aca="true" t="shared" si="9" ref="Q58:Y58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4:25" ht="14.25">
      <c r="D59" s="28" t="s">
        <v>148</v>
      </c>
      <c r="E59" s="81">
        <f>SUM(E42:E45)</f>
        <v>4</v>
      </c>
      <c r="F59" s="81">
        <f aca="true" t="shared" si="10" ref="F59:Y59">SUM(F42:F45)</f>
        <v>4</v>
      </c>
      <c r="G59" s="81">
        <f t="shared" si="10"/>
        <v>0</v>
      </c>
      <c r="H59" s="81">
        <f t="shared" si="10"/>
        <v>0</v>
      </c>
      <c r="I59" s="81">
        <f t="shared" si="10"/>
        <v>121</v>
      </c>
      <c r="J59" s="81">
        <f t="shared" si="10"/>
        <v>96</v>
      </c>
      <c r="K59" s="81">
        <f t="shared" si="10"/>
        <v>26</v>
      </c>
      <c r="L59" s="81">
        <f t="shared" si="10"/>
        <v>6</v>
      </c>
      <c r="M59" s="81">
        <f t="shared" si="10"/>
        <v>12</v>
      </c>
      <c r="N59" s="81">
        <f t="shared" si="10"/>
        <v>12</v>
      </c>
      <c r="P59" s="81">
        <f t="shared" si="10"/>
        <v>8</v>
      </c>
      <c r="Q59" s="81">
        <f t="shared" si="10"/>
        <v>8</v>
      </c>
      <c r="R59" s="81">
        <f t="shared" si="10"/>
        <v>0</v>
      </c>
      <c r="S59" s="81">
        <f t="shared" si="10"/>
        <v>0</v>
      </c>
      <c r="T59" s="81">
        <f t="shared" si="10"/>
        <v>4</v>
      </c>
      <c r="U59" s="81">
        <f t="shared" si="10"/>
        <v>4</v>
      </c>
      <c r="V59" s="81">
        <f t="shared" si="10"/>
        <v>0</v>
      </c>
      <c r="W59" s="81">
        <f t="shared" si="10"/>
        <v>0</v>
      </c>
      <c r="X59" s="81">
        <f t="shared" si="10"/>
        <v>2</v>
      </c>
      <c r="Y59" s="81">
        <f t="shared" si="10"/>
        <v>2</v>
      </c>
    </row>
    <row r="60" spans="4:25" ht="14.25">
      <c r="D60" s="28" t="s">
        <v>149</v>
      </c>
      <c r="E60" s="81">
        <f>SUM(E42:E45)-E59</f>
        <v>0</v>
      </c>
      <c r="F60" s="81">
        <f aca="true" t="shared" si="11" ref="F60:N60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aca="true" t="shared" si="12" ref="P60:Y60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sheetProtection/>
  <mergeCells count="56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B34:D34"/>
    <mergeCell ref="C35:D35"/>
    <mergeCell ref="C36:D36"/>
    <mergeCell ref="C29:D29"/>
    <mergeCell ref="C30:D30"/>
    <mergeCell ref="C31:D31"/>
    <mergeCell ref="C32:D32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8.625" style="28" customWidth="1"/>
    <col min="15" max="15" width="2.375" style="29" customWidth="1"/>
    <col min="16" max="25" width="8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50" width="9.125" style="83" customWidth="1"/>
    <col min="51" max="16384" width="9.125" style="28" customWidth="1"/>
  </cols>
  <sheetData>
    <row r="1" spans="2:16" ht="14.25">
      <c r="B1" s="28" t="s">
        <v>49</v>
      </c>
      <c r="P1" s="28" t="s">
        <v>182</v>
      </c>
    </row>
    <row r="2" spans="2:29" ht="14.25">
      <c r="B2" s="30"/>
      <c r="C2" s="31"/>
      <c r="D2" s="128" t="s">
        <v>198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43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30"/>
      <c r="AC2" s="30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>
      <c r="B4" s="133" t="s">
        <v>25</v>
      </c>
      <c r="C4" s="133"/>
      <c r="D4" s="154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25</v>
      </c>
      <c r="AA4" s="133"/>
      <c r="AB4" s="134"/>
      <c r="AC4" s="134"/>
    </row>
    <row r="5" spans="2:29" ht="14.25">
      <c r="B5" s="136"/>
      <c r="C5" s="136"/>
      <c r="D5" s="155"/>
      <c r="E5" s="37"/>
      <c r="F5" s="38"/>
      <c r="G5" s="171" t="s">
        <v>38</v>
      </c>
      <c r="H5" s="172"/>
      <c r="I5" s="38"/>
      <c r="J5" s="38"/>
      <c r="K5" s="38"/>
      <c r="L5" s="38"/>
      <c r="M5" s="38"/>
      <c r="N5" s="38"/>
      <c r="O5" s="2"/>
      <c r="P5" s="170" t="s">
        <v>0</v>
      </c>
      <c r="Q5" s="170"/>
      <c r="R5" s="86"/>
      <c r="S5" s="86"/>
      <c r="T5" s="86"/>
      <c r="U5" s="86"/>
      <c r="V5" s="86"/>
      <c r="W5" s="86"/>
      <c r="X5" s="86"/>
      <c r="Y5" s="86"/>
      <c r="Z5" s="135"/>
      <c r="AA5" s="136"/>
      <c r="AB5" s="137"/>
      <c r="AC5" s="137"/>
    </row>
    <row r="6" spans="2:29" ht="14.25">
      <c r="B6" s="136"/>
      <c r="C6" s="136"/>
      <c r="D6" s="155"/>
      <c r="E6" s="37"/>
      <c r="F6" s="38"/>
      <c r="G6" s="87"/>
      <c r="H6" s="88"/>
      <c r="I6" s="199" t="s">
        <v>39</v>
      </c>
      <c r="J6" s="200"/>
      <c r="K6" s="201" t="s">
        <v>2</v>
      </c>
      <c r="L6" s="202"/>
      <c r="M6" s="201" t="s">
        <v>21</v>
      </c>
      <c r="N6" s="203"/>
      <c r="O6" s="89"/>
      <c r="P6" s="66"/>
      <c r="Q6" s="66"/>
      <c r="R6" s="169" t="s">
        <v>185</v>
      </c>
      <c r="S6" s="194"/>
      <c r="T6" s="169" t="s">
        <v>84</v>
      </c>
      <c r="U6" s="194"/>
      <c r="V6" s="169" t="s">
        <v>144</v>
      </c>
      <c r="W6" s="194"/>
      <c r="X6" s="90" t="s">
        <v>20</v>
      </c>
      <c r="Y6" s="66"/>
      <c r="Z6" s="135"/>
      <c r="AA6" s="136"/>
      <c r="AB6" s="137"/>
      <c r="AC6" s="137"/>
    </row>
    <row r="7" spans="2:29" ht="14.25">
      <c r="B7" s="136"/>
      <c r="C7" s="136"/>
      <c r="D7" s="155"/>
      <c r="E7" s="192" t="s">
        <v>62</v>
      </c>
      <c r="F7" s="193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195" t="s">
        <v>186</v>
      </c>
      <c r="S7" s="196"/>
      <c r="T7" s="197" t="s">
        <v>17</v>
      </c>
      <c r="U7" s="198"/>
      <c r="V7" s="92"/>
      <c r="W7" s="93"/>
      <c r="X7" s="92"/>
      <c r="Y7" s="93"/>
      <c r="Z7" s="135"/>
      <c r="AA7" s="136"/>
      <c r="AB7" s="137"/>
      <c r="AC7" s="137"/>
    </row>
    <row r="8" spans="2:29" ht="14.25">
      <c r="B8" s="140"/>
      <c r="C8" s="140"/>
      <c r="D8" s="163"/>
      <c r="E8" s="42" t="s">
        <v>63</v>
      </c>
      <c r="F8" s="42" t="s">
        <v>64</v>
      </c>
      <c r="G8" s="42" t="s">
        <v>63</v>
      </c>
      <c r="H8" s="42" t="s">
        <v>64</v>
      </c>
      <c r="I8" s="42" t="s">
        <v>63</v>
      </c>
      <c r="J8" s="42" t="s">
        <v>64</v>
      </c>
      <c r="K8" s="42" t="s">
        <v>63</v>
      </c>
      <c r="L8" s="42" t="s">
        <v>64</v>
      </c>
      <c r="M8" s="42" t="s">
        <v>63</v>
      </c>
      <c r="N8" s="42" t="s">
        <v>64</v>
      </c>
      <c r="O8" s="43"/>
      <c r="P8" s="44" t="s">
        <v>63</v>
      </c>
      <c r="Q8" s="42" t="s">
        <v>64</v>
      </c>
      <c r="R8" s="42" t="s">
        <v>63</v>
      </c>
      <c r="S8" s="42" t="s">
        <v>64</v>
      </c>
      <c r="T8" s="42" t="s">
        <v>63</v>
      </c>
      <c r="U8" s="42" t="s">
        <v>64</v>
      </c>
      <c r="V8" s="42" t="s">
        <v>63</v>
      </c>
      <c r="W8" s="42" t="s">
        <v>64</v>
      </c>
      <c r="X8" s="42" t="s">
        <v>63</v>
      </c>
      <c r="Y8" s="42" t="s">
        <v>64</v>
      </c>
      <c r="Z8" s="162"/>
      <c r="AA8" s="140"/>
      <c r="AB8" s="140"/>
      <c r="AC8" s="140"/>
    </row>
    <row r="9" spans="4:29" ht="15" customHeight="1">
      <c r="D9" s="46" t="s">
        <v>206</v>
      </c>
      <c r="E9" s="47">
        <v>6</v>
      </c>
      <c r="F9" s="47">
        <v>6</v>
      </c>
      <c r="G9" s="47">
        <v>200</v>
      </c>
      <c r="H9" s="47">
        <v>263</v>
      </c>
      <c r="I9" s="47">
        <v>19</v>
      </c>
      <c r="J9" s="47">
        <v>131</v>
      </c>
      <c r="K9" s="47">
        <v>133</v>
      </c>
      <c r="L9" s="47">
        <v>80</v>
      </c>
      <c r="M9" s="47">
        <v>48</v>
      </c>
      <c r="N9" s="47">
        <v>52</v>
      </c>
      <c r="O9" s="48"/>
      <c r="P9" s="53">
        <v>3004</v>
      </c>
      <c r="Q9" s="47">
        <v>2805</v>
      </c>
      <c r="R9" s="47">
        <v>2157</v>
      </c>
      <c r="S9" s="47">
        <v>2206</v>
      </c>
      <c r="T9" s="47">
        <v>120</v>
      </c>
      <c r="U9" s="47">
        <v>78</v>
      </c>
      <c r="V9" s="47">
        <v>250</v>
      </c>
      <c r="W9" s="47">
        <v>154</v>
      </c>
      <c r="X9" s="47">
        <v>253</v>
      </c>
      <c r="Y9" s="47">
        <v>144</v>
      </c>
      <c r="Z9" s="69"/>
      <c r="AA9" s="52" t="s">
        <v>206</v>
      </c>
      <c r="AB9" s="28"/>
      <c r="AC9" s="28"/>
    </row>
    <row r="10" spans="4:29" ht="15" customHeight="1">
      <c r="D10" s="46" t="s">
        <v>207</v>
      </c>
      <c r="E10" s="47">
        <v>8</v>
      </c>
      <c r="F10" s="47">
        <v>8</v>
      </c>
      <c r="G10" s="47">
        <v>161</v>
      </c>
      <c r="H10" s="47">
        <v>209</v>
      </c>
      <c r="I10" s="47">
        <v>16</v>
      </c>
      <c r="J10" s="47">
        <v>101</v>
      </c>
      <c r="K10" s="47">
        <v>100</v>
      </c>
      <c r="L10" s="47">
        <v>58</v>
      </c>
      <c r="M10" s="47">
        <v>45</v>
      </c>
      <c r="N10" s="47">
        <v>50</v>
      </c>
      <c r="O10" s="48"/>
      <c r="P10" s="53">
        <v>3453</v>
      </c>
      <c r="Q10" s="47">
        <v>3283</v>
      </c>
      <c r="R10" s="47">
        <v>2468</v>
      </c>
      <c r="S10" s="47">
        <v>2517</v>
      </c>
      <c r="T10" s="47">
        <v>139</v>
      </c>
      <c r="U10" s="47">
        <v>107</v>
      </c>
      <c r="V10" s="47">
        <v>323</v>
      </c>
      <c r="W10" s="47">
        <v>188</v>
      </c>
      <c r="X10" s="47">
        <v>280</v>
      </c>
      <c r="Y10" s="47">
        <v>197</v>
      </c>
      <c r="Z10" s="69"/>
      <c r="AA10" s="52" t="s">
        <v>207</v>
      </c>
      <c r="AB10" s="28"/>
      <c r="AC10" s="28"/>
    </row>
    <row r="11" spans="4:29" ht="15" customHeight="1">
      <c r="D11" s="46" t="s">
        <v>208</v>
      </c>
      <c r="E11" s="47">
        <v>11</v>
      </c>
      <c r="F11" s="47">
        <v>8</v>
      </c>
      <c r="G11" s="47">
        <v>151</v>
      </c>
      <c r="H11" s="47">
        <v>222</v>
      </c>
      <c r="I11" s="47">
        <v>6</v>
      </c>
      <c r="J11" s="47">
        <v>105</v>
      </c>
      <c r="K11" s="47">
        <v>96</v>
      </c>
      <c r="L11" s="47">
        <v>60</v>
      </c>
      <c r="M11" s="47">
        <v>49</v>
      </c>
      <c r="N11" s="47">
        <v>57</v>
      </c>
      <c r="O11" s="48"/>
      <c r="P11" s="53">
        <v>4405</v>
      </c>
      <c r="Q11" s="47">
        <v>4138</v>
      </c>
      <c r="R11" s="47">
        <v>3230</v>
      </c>
      <c r="S11" s="47">
        <v>3251</v>
      </c>
      <c r="T11" s="47">
        <v>178</v>
      </c>
      <c r="U11" s="47">
        <v>144</v>
      </c>
      <c r="V11" s="47">
        <v>368</v>
      </c>
      <c r="W11" s="47">
        <v>204</v>
      </c>
      <c r="X11" s="47">
        <v>281</v>
      </c>
      <c r="Y11" s="47">
        <v>190</v>
      </c>
      <c r="Z11" s="69"/>
      <c r="AA11" s="52" t="s">
        <v>208</v>
      </c>
      <c r="AB11" s="28"/>
      <c r="AC11" s="28"/>
    </row>
    <row r="12" spans="4:29" ht="15" customHeight="1">
      <c r="D12" s="46" t="s">
        <v>209</v>
      </c>
      <c r="E12" s="47">
        <v>12</v>
      </c>
      <c r="F12" s="47">
        <v>8</v>
      </c>
      <c r="G12" s="47">
        <v>146</v>
      </c>
      <c r="H12" s="47">
        <v>240</v>
      </c>
      <c r="I12" s="47">
        <v>15</v>
      </c>
      <c r="J12" s="47">
        <v>122</v>
      </c>
      <c r="K12" s="47">
        <v>82</v>
      </c>
      <c r="L12" s="47">
        <v>67</v>
      </c>
      <c r="M12" s="47">
        <v>49</v>
      </c>
      <c r="N12" s="47">
        <v>51</v>
      </c>
      <c r="O12" s="48"/>
      <c r="P12" s="53">
        <v>4624</v>
      </c>
      <c r="Q12" s="47">
        <v>4220</v>
      </c>
      <c r="R12" s="47">
        <v>3274</v>
      </c>
      <c r="S12" s="47">
        <v>3249</v>
      </c>
      <c r="T12" s="47">
        <v>194</v>
      </c>
      <c r="U12" s="47">
        <v>174</v>
      </c>
      <c r="V12" s="47">
        <v>408</v>
      </c>
      <c r="W12" s="47">
        <v>203</v>
      </c>
      <c r="X12" s="47">
        <v>376</v>
      </c>
      <c r="Y12" s="47">
        <v>206</v>
      </c>
      <c r="Z12" s="69"/>
      <c r="AA12" s="52" t="s">
        <v>209</v>
      </c>
      <c r="AB12" s="28"/>
      <c r="AC12" s="28"/>
    </row>
    <row r="13" spans="4:29" ht="15" customHeight="1">
      <c r="D13" s="46" t="s">
        <v>210</v>
      </c>
      <c r="E13" s="47">
        <v>6</v>
      </c>
      <c r="F13" s="47">
        <v>4</v>
      </c>
      <c r="G13" s="47">
        <v>182</v>
      </c>
      <c r="H13" s="47">
        <v>253</v>
      </c>
      <c r="I13" s="47">
        <v>6</v>
      </c>
      <c r="J13" s="47">
        <v>108</v>
      </c>
      <c r="K13" s="47">
        <v>108</v>
      </c>
      <c r="L13" s="47">
        <v>80</v>
      </c>
      <c r="M13" s="47">
        <v>68</v>
      </c>
      <c r="N13" s="47">
        <v>65</v>
      </c>
      <c r="O13" s="48"/>
      <c r="P13" s="53">
        <v>4667</v>
      </c>
      <c r="Q13" s="47">
        <v>4135</v>
      </c>
      <c r="R13" s="47">
        <v>3078</v>
      </c>
      <c r="S13" s="47">
        <v>3096</v>
      </c>
      <c r="T13" s="47">
        <v>189</v>
      </c>
      <c r="U13" s="47">
        <v>160</v>
      </c>
      <c r="V13" s="47">
        <v>530</v>
      </c>
      <c r="W13" s="47">
        <v>211</v>
      </c>
      <c r="X13" s="47">
        <v>457</v>
      </c>
      <c r="Y13" s="47">
        <v>235</v>
      </c>
      <c r="Z13" s="69"/>
      <c r="AA13" s="52" t="s">
        <v>210</v>
      </c>
      <c r="AB13" s="28"/>
      <c r="AC13" s="28"/>
    </row>
    <row r="14" spans="4:29" ht="15" customHeight="1">
      <c r="D14" s="46" t="s">
        <v>211</v>
      </c>
      <c r="E14" s="47">
        <v>37</v>
      </c>
      <c r="F14" s="47">
        <v>2</v>
      </c>
      <c r="G14" s="47">
        <v>190</v>
      </c>
      <c r="H14" s="47">
        <v>209</v>
      </c>
      <c r="I14" s="47">
        <v>10</v>
      </c>
      <c r="J14" s="47">
        <v>60</v>
      </c>
      <c r="K14" s="47">
        <v>119</v>
      </c>
      <c r="L14" s="47">
        <v>81</v>
      </c>
      <c r="M14" s="47">
        <v>61</v>
      </c>
      <c r="N14" s="47">
        <v>68</v>
      </c>
      <c r="O14" s="48"/>
      <c r="P14" s="53">
        <v>4444</v>
      </c>
      <c r="Q14" s="47">
        <v>3873</v>
      </c>
      <c r="R14" s="47">
        <v>2961</v>
      </c>
      <c r="S14" s="47">
        <v>2933</v>
      </c>
      <c r="T14" s="47">
        <v>190</v>
      </c>
      <c r="U14" s="47">
        <v>148</v>
      </c>
      <c r="V14" s="47">
        <v>421</v>
      </c>
      <c r="W14" s="47">
        <v>178</v>
      </c>
      <c r="X14" s="47">
        <v>490</v>
      </c>
      <c r="Y14" s="47">
        <v>242</v>
      </c>
      <c r="Z14" s="69"/>
      <c r="AA14" s="52" t="s">
        <v>211</v>
      </c>
      <c r="AB14" s="28"/>
      <c r="AC14" s="28"/>
    </row>
    <row r="15" spans="2:29" ht="15" customHeight="1">
      <c r="B15" s="62"/>
      <c r="C15" s="62"/>
      <c r="D15" s="46" t="s">
        <v>212</v>
      </c>
      <c r="E15" s="55">
        <v>11</v>
      </c>
      <c r="F15" s="55">
        <v>1</v>
      </c>
      <c r="G15" s="55">
        <v>160</v>
      </c>
      <c r="H15" s="55">
        <v>222</v>
      </c>
      <c r="I15" s="55">
        <v>15</v>
      </c>
      <c r="J15" s="55">
        <v>82</v>
      </c>
      <c r="K15" s="55">
        <v>101</v>
      </c>
      <c r="L15" s="55">
        <v>84</v>
      </c>
      <c r="M15" s="55">
        <v>44</v>
      </c>
      <c r="N15" s="55">
        <v>56</v>
      </c>
      <c r="O15" s="3"/>
      <c r="P15" s="56">
        <v>4042</v>
      </c>
      <c r="Q15" s="55">
        <v>3403</v>
      </c>
      <c r="R15" s="55">
        <v>2528</v>
      </c>
      <c r="S15" s="55">
        <v>2506</v>
      </c>
      <c r="T15" s="55">
        <v>198</v>
      </c>
      <c r="U15" s="55">
        <v>164</v>
      </c>
      <c r="V15" s="55">
        <v>527</v>
      </c>
      <c r="W15" s="55">
        <v>187</v>
      </c>
      <c r="X15" s="55">
        <v>443</v>
      </c>
      <c r="Y15" s="55">
        <v>225</v>
      </c>
      <c r="Z15" s="64"/>
      <c r="AA15" s="52" t="s">
        <v>212</v>
      </c>
      <c r="AB15" s="62"/>
      <c r="AC15" s="62"/>
    </row>
    <row r="16" spans="2:29" ht="15" customHeight="1">
      <c r="B16" s="62"/>
      <c r="C16" s="62"/>
      <c r="D16" s="46" t="s">
        <v>213</v>
      </c>
      <c r="E16" s="55">
        <v>4</v>
      </c>
      <c r="F16" s="55">
        <v>5</v>
      </c>
      <c r="G16" s="55">
        <v>163</v>
      </c>
      <c r="H16" s="55">
        <v>200</v>
      </c>
      <c r="I16" s="55">
        <v>17</v>
      </c>
      <c r="J16" s="55">
        <v>78</v>
      </c>
      <c r="K16" s="55">
        <v>101</v>
      </c>
      <c r="L16" s="55">
        <v>72</v>
      </c>
      <c r="M16" s="55">
        <v>45</v>
      </c>
      <c r="N16" s="55">
        <v>50</v>
      </c>
      <c r="O16" s="3"/>
      <c r="P16" s="56">
        <v>3604</v>
      </c>
      <c r="Q16" s="55">
        <v>2993</v>
      </c>
      <c r="R16" s="55">
        <v>2159</v>
      </c>
      <c r="S16" s="55">
        <v>2146</v>
      </c>
      <c r="T16" s="55">
        <v>181</v>
      </c>
      <c r="U16" s="55">
        <v>149</v>
      </c>
      <c r="V16" s="55">
        <v>469</v>
      </c>
      <c r="W16" s="55">
        <v>168</v>
      </c>
      <c r="X16" s="55">
        <v>479</v>
      </c>
      <c r="Y16" s="55">
        <v>234</v>
      </c>
      <c r="Z16" s="64"/>
      <c r="AA16" s="52" t="s">
        <v>213</v>
      </c>
      <c r="AB16" s="62"/>
      <c r="AC16" s="62"/>
    </row>
    <row r="17" spans="2:29" ht="15" customHeight="1">
      <c r="B17" s="62"/>
      <c r="C17" s="62"/>
      <c r="D17" s="46" t="s">
        <v>205</v>
      </c>
      <c r="E17" s="55">
        <v>3</v>
      </c>
      <c r="F17" s="55">
        <v>4</v>
      </c>
      <c r="G17" s="55">
        <v>167</v>
      </c>
      <c r="H17" s="55">
        <v>178</v>
      </c>
      <c r="I17" s="55">
        <v>11</v>
      </c>
      <c r="J17" s="55">
        <v>58</v>
      </c>
      <c r="K17" s="55">
        <v>95</v>
      </c>
      <c r="L17" s="55">
        <v>64</v>
      </c>
      <c r="M17" s="55">
        <v>61</v>
      </c>
      <c r="N17" s="55">
        <v>56</v>
      </c>
      <c r="O17" s="3"/>
      <c r="P17" s="56">
        <v>3431</v>
      </c>
      <c r="Q17" s="55">
        <v>2864</v>
      </c>
      <c r="R17" s="55">
        <v>2090</v>
      </c>
      <c r="S17" s="55">
        <v>2050</v>
      </c>
      <c r="T17" s="55">
        <v>152</v>
      </c>
      <c r="U17" s="55">
        <v>128</v>
      </c>
      <c r="V17" s="55">
        <v>455</v>
      </c>
      <c r="W17" s="55">
        <v>165</v>
      </c>
      <c r="X17" s="55">
        <v>419</v>
      </c>
      <c r="Y17" s="55">
        <v>232</v>
      </c>
      <c r="Z17" s="64"/>
      <c r="AA17" s="52" t="s">
        <v>205</v>
      </c>
      <c r="AB17" s="62"/>
      <c r="AC17" s="62"/>
    </row>
    <row r="18" spans="2:29" s="45" customFormat="1" ht="15" customHeight="1">
      <c r="B18" s="54"/>
      <c r="C18" s="54"/>
      <c r="D18" s="58" t="s">
        <v>214</v>
      </c>
      <c r="E18" s="59">
        <f aca="true" t="shared" si="0" ref="E18:N18">SUM(E21+E35+E42+E50+E51+E52+E53)</f>
        <v>35</v>
      </c>
      <c r="F18" s="59">
        <f t="shared" si="0"/>
        <v>6</v>
      </c>
      <c r="G18" s="59">
        <f t="shared" si="0"/>
        <v>183</v>
      </c>
      <c r="H18" s="59">
        <f t="shared" si="0"/>
        <v>219</v>
      </c>
      <c r="I18" s="59">
        <f t="shared" si="0"/>
        <v>13</v>
      </c>
      <c r="J18" s="59">
        <f t="shared" si="0"/>
        <v>60</v>
      </c>
      <c r="K18" s="59">
        <f t="shared" si="0"/>
        <v>120</v>
      </c>
      <c r="L18" s="59">
        <f t="shared" si="0"/>
        <v>97</v>
      </c>
      <c r="M18" s="59">
        <f t="shared" si="0"/>
        <v>50</v>
      </c>
      <c r="N18" s="59">
        <f t="shared" si="0"/>
        <v>62</v>
      </c>
      <c r="O18" s="4"/>
      <c r="P18" s="60">
        <f aca="true" t="shared" si="1" ref="P18:Y18">SUM(P21+P35+P42+P50+P51+P52+P53)</f>
        <v>2882</v>
      </c>
      <c r="Q18" s="60">
        <f t="shared" si="1"/>
        <v>2566</v>
      </c>
      <c r="R18" s="60">
        <f t="shared" si="1"/>
        <v>1860</v>
      </c>
      <c r="S18" s="60">
        <f t="shared" si="1"/>
        <v>1818</v>
      </c>
      <c r="T18" s="60">
        <f t="shared" si="1"/>
        <v>152</v>
      </c>
      <c r="U18" s="60">
        <f t="shared" si="1"/>
        <v>118</v>
      </c>
      <c r="V18" s="60">
        <f t="shared" si="1"/>
        <v>281</v>
      </c>
      <c r="W18" s="60">
        <f t="shared" si="1"/>
        <v>143</v>
      </c>
      <c r="X18" s="60">
        <f t="shared" si="1"/>
        <v>337</v>
      </c>
      <c r="Y18" s="60">
        <f t="shared" si="1"/>
        <v>241</v>
      </c>
      <c r="Z18" s="57"/>
      <c r="AA18" s="52" t="s">
        <v>214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4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46" t="s">
        <v>26</v>
      </c>
      <c r="C21" s="146"/>
      <c r="D21" s="147"/>
      <c r="E21" s="5">
        <v>33</v>
      </c>
      <c r="F21" s="5">
        <v>4</v>
      </c>
      <c r="G21" s="5">
        <v>142</v>
      </c>
      <c r="H21" s="5">
        <v>181</v>
      </c>
      <c r="I21" s="5">
        <v>11</v>
      </c>
      <c r="J21" s="5">
        <v>55</v>
      </c>
      <c r="K21" s="5">
        <v>88</v>
      </c>
      <c r="L21" s="5">
        <v>70</v>
      </c>
      <c r="M21" s="5">
        <v>43</v>
      </c>
      <c r="N21" s="5">
        <v>56</v>
      </c>
      <c r="O21" s="5"/>
      <c r="P21" s="6">
        <v>2264</v>
      </c>
      <c r="Q21" s="5">
        <v>2021</v>
      </c>
      <c r="R21" s="5">
        <v>1514</v>
      </c>
      <c r="S21" s="5">
        <v>1484</v>
      </c>
      <c r="T21" s="5">
        <v>107</v>
      </c>
      <c r="U21" s="5">
        <v>86</v>
      </c>
      <c r="V21" s="5">
        <v>218</v>
      </c>
      <c r="W21" s="5">
        <v>96</v>
      </c>
      <c r="X21" s="5">
        <v>227</v>
      </c>
      <c r="Y21" s="5">
        <v>164</v>
      </c>
      <c r="Z21" s="124" t="s">
        <v>26</v>
      </c>
      <c r="AA21" s="125"/>
      <c r="AB21" s="28"/>
      <c r="AC21" s="28"/>
    </row>
    <row r="22" spans="2:29" ht="15" customHeight="1">
      <c r="B22" s="70"/>
      <c r="C22" s="142" t="s">
        <v>27</v>
      </c>
      <c r="D22" s="143"/>
      <c r="E22" s="1">
        <v>32</v>
      </c>
      <c r="F22" s="15">
        <v>2</v>
      </c>
      <c r="G22" s="1">
        <v>68</v>
      </c>
      <c r="H22" s="1">
        <v>98</v>
      </c>
      <c r="I22" s="1">
        <v>9</v>
      </c>
      <c r="J22" s="1">
        <v>33</v>
      </c>
      <c r="K22" s="7">
        <v>31</v>
      </c>
      <c r="L22" s="8">
        <v>25</v>
      </c>
      <c r="M22" s="1">
        <v>28</v>
      </c>
      <c r="N22" s="1">
        <v>40</v>
      </c>
      <c r="O22" s="9"/>
      <c r="P22" s="10">
        <v>893</v>
      </c>
      <c r="Q22" s="1">
        <v>777</v>
      </c>
      <c r="R22" s="1">
        <v>526</v>
      </c>
      <c r="S22" s="1">
        <v>513</v>
      </c>
      <c r="T22" s="1">
        <v>70</v>
      </c>
      <c r="U22" s="7">
        <v>57</v>
      </c>
      <c r="V22" s="8">
        <v>81</v>
      </c>
      <c r="W22" s="1">
        <v>44</v>
      </c>
      <c r="X22" s="1">
        <v>135</v>
      </c>
      <c r="Y22" s="1">
        <v>100</v>
      </c>
      <c r="Z22" s="73"/>
      <c r="AA22" s="74" t="s">
        <v>27</v>
      </c>
      <c r="AB22" s="28"/>
      <c r="AC22" s="28"/>
    </row>
    <row r="23" spans="2:29" ht="15" customHeight="1">
      <c r="B23" s="70"/>
      <c r="C23" s="142" t="s">
        <v>28</v>
      </c>
      <c r="D23" s="143"/>
      <c r="E23" s="1">
        <v>1</v>
      </c>
      <c r="F23" s="16">
        <v>2</v>
      </c>
      <c r="G23" s="1">
        <v>35</v>
      </c>
      <c r="H23" s="1">
        <v>45</v>
      </c>
      <c r="I23" s="1">
        <v>1</v>
      </c>
      <c r="J23" s="1">
        <v>15</v>
      </c>
      <c r="K23" s="7">
        <v>23</v>
      </c>
      <c r="L23" s="8">
        <v>18</v>
      </c>
      <c r="M23" s="1">
        <v>11</v>
      </c>
      <c r="N23" s="1">
        <v>12</v>
      </c>
      <c r="O23" s="9"/>
      <c r="P23" s="10">
        <v>948</v>
      </c>
      <c r="Q23" s="1">
        <v>833</v>
      </c>
      <c r="R23" s="1">
        <v>698</v>
      </c>
      <c r="S23" s="1">
        <v>694</v>
      </c>
      <c r="T23" s="1">
        <v>16</v>
      </c>
      <c r="U23" s="7">
        <v>13</v>
      </c>
      <c r="V23" s="8">
        <v>105</v>
      </c>
      <c r="W23" s="1">
        <v>26</v>
      </c>
      <c r="X23" s="1">
        <v>59</v>
      </c>
      <c r="Y23" s="1">
        <v>36</v>
      </c>
      <c r="Z23" s="73"/>
      <c r="AA23" s="74" t="s">
        <v>28</v>
      </c>
      <c r="AB23" s="28"/>
      <c r="AC23" s="28"/>
    </row>
    <row r="24" spans="2:29" ht="15" customHeight="1">
      <c r="B24" s="70"/>
      <c r="C24" s="142" t="s">
        <v>85</v>
      </c>
      <c r="D24" s="143"/>
      <c r="E24" s="1">
        <v>0</v>
      </c>
      <c r="F24" s="16">
        <v>0</v>
      </c>
      <c r="G24" s="1">
        <v>1</v>
      </c>
      <c r="H24" s="1">
        <v>1</v>
      </c>
      <c r="I24" s="1">
        <v>0</v>
      </c>
      <c r="J24" s="1">
        <v>0</v>
      </c>
      <c r="K24" s="7">
        <v>1</v>
      </c>
      <c r="L24" s="8">
        <v>1</v>
      </c>
      <c r="M24" s="1">
        <v>0</v>
      </c>
      <c r="N24" s="1">
        <v>0</v>
      </c>
      <c r="O24" s="9"/>
      <c r="P24" s="10">
        <v>7</v>
      </c>
      <c r="Q24" s="1">
        <v>8</v>
      </c>
      <c r="R24" s="1">
        <v>2</v>
      </c>
      <c r="S24" s="1">
        <v>2</v>
      </c>
      <c r="T24" s="1">
        <v>3</v>
      </c>
      <c r="U24" s="7">
        <v>2</v>
      </c>
      <c r="V24" s="8">
        <v>0</v>
      </c>
      <c r="W24" s="1">
        <v>0</v>
      </c>
      <c r="X24" s="1">
        <v>1</v>
      </c>
      <c r="Y24" s="1">
        <v>3</v>
      </c>
      <c r="Z24" s="73"/>
      <c r="AA24" s="74" t="s">
        <v>85</v>
      </c>
      <c r="AB24" s="28"/>
      <c r="AC24" s="28"/>
    </row>
    <row r="25" spans="2:29" ht="15" customHeight="1">
      <c r="B25" s="70"/>
      <c r="C25" s="142" t="s">
        <v>86</v>
      </c>
      <c r="D25" s="143"/>
      <c r="E25" s="1">
        <v>0</v>
      </c>
      <c r="F25" s="16">
        <v>0</v>
      </c>
      <c r="G25" s="1">
        <v>5</v>
      </c>
      <c r="H25" s="1">
        <v>5</v>
      </c>
      <c r="I25" s="1">
        <v>0</v>
      </c>
      <c r="J25" s="1">
        <v>0</v>
      </c>
      <c r="K25" s="7">
        <v>5</v>
      </c>
      <c r="L25" s="11">
        <v>5</v>
      </c>
      <c r="M25" s="1">
        <v>0</v>
      </c>
      <c r="N25" s="1">
        <v>0</v>
      </c>
      <c r="O25" s="9"/>
      <c r="P25" s="10">
        <v>11</v>
      </c>
      <c r="Q25" s="1">
        <v>10</v>
      </c>
      <c r="R25" s="1">
        <v>5</v>
      </c>
      <c r="S25" s="1">
        <v>4</v>
      </c>
      <c r="T25" s="1">
        <v>0</v>
      </c>
      <c r="U25" s="7">
        <v>0</v>
      </c>
      <c r="V25" s="8">
        <v>3</v>
      </c>
      <c r="W25" s="1">
        <v>3</v>
      </c>
      <c r="X25" s="1">
        <v>0</v>
      </c>
      <c r="Y25" s="1">
        <v>0</v>
      </c>
      <c r="Z25" s="73"/>
      <c r="AA25" s="74" t="s">
        <v>86</v>
      </c>
      <c r="AB25" s="28"/>
      <c r="AC25" s="28"/>
    </row>
    <row r="26" spans="2:29" ht="15" customHeight="1">
      <c r="B26" s="70"/>
      <c r="C26" s="142" t="s">
        <v>87</v>
      </c>
      <c r="D26" s="143"/>
      <c r="E26" s="1">
        <v>0</v>
      </c>
      <c r="F26" s="16">
        <v>0</v>
      </c>
      <c r="G26" s="1">
        <v>0</v>
      </c>
      <c r="H26" s="1">
        <v>0</v>
      </c>
      <c r="I26" s="1">
        <v>0</v>
      </c>
      <c r="J26" s="1">
        <v>0</v>
      </c>
      <c r="K26" s="7">
        <v>0</v>
      </c>
      <c r="L26" s="11">
        <v>0</v>
      </c>
      <c r="M26" s="1">
        <v>0</v>
      </c>
      <c r="N26" s="1">
        <v>0</v>
      </c>
      <c r="O26" s="9"/>
      <c r="P26" s="10">
        <v>17</v>
      </c>
      <c r="Q26" s="1">
        <v>17</v>
      </c>
      <c r="R26" s="1">
        <v>15</v>
      </c>
      <c r="S26" s="1">
        <v>14</v>
      </c>
      <c r="T26" s="1">
        <v>0</v>
      </c>
      <c r="U26" s="7">
        <v>0</v>
      </c>
      <c r="V26" s="8">
        <v>0</v>
      </c>
      <c r="W26" s="1">
        <v>0</v>
      </c>
      <c r="X26" s="1">
        <v>1</v>
      </c>
      <c r="Y26" s="1">
        <v>1</v>
      </c>
      <c r="Z26" s="73"/>
      <c r="AA26" s="74" t="s">
        <v>87</v>
      </c>
      <c r="AB26" s="28"/>
      <c r="AC26" s="28"/>
    </row>
    <row r="27" spans="2:29" ht="15" customHeight="1">
      <c r="B27" s="70"/>
      <c r="C27" s="142" t="s">
        <v>88</v>
      </c>
      <c r="D27" s="143"/>
      <c r="E27" s="1">
        <v>0</v>
      </c>
      <c r="F27" s="16">
        <v>0</v>
      </c>
      <c r="G27" s="1">
        <v>7</v>
      </c>
      <c r="H27" s="1">
        <v>4</v>
      </c>
      <c r="I27" s="1">
        <v>0</v>
      </c>
      <c r="J27" s="1">
        <v>0</v>
      </c>
      <c r="K27" s="7">
        <v>7</v>
      </c>
      <c r="L27" s="8">
        <v>4</v>
      </c>
      <c r="M27" s="1">
        <v>0</v>
      </c>
      <c r="N27" s="1">
        <v>0</v>
      </c>
      <c r="O27" s="9"/>
      <c r="P27" s="10">
        <v>9</v>
      </c>
      <c r="Q27" s="1">
        <v>11</v>
      </c>
      <c r="R27" s="1">
        <v>2</v>
      </c>
      <c r="S27" s="1">
        <v>2</v>
      </c>
      <c r="T27" s="1">
        <v>1</v>
      </c>
      <c r="U27" s="7">
        <v>2</v>
      </c>
      <c r="V27" s="8">
        <v>1</v>
      </c>
      <c r="W27" s="1">
        <v>1</v>
      </c>
      <c r="X27" s="1">
        <v>0</v>
      </c>
      <c r="Y27" s="1">
        <v>0</v>
      </c>
      <c r="Z27" s="73"/>
      <c r="AA27" s="74" t="s">
        <v>88</v>
      </c>
      <c r="AB27" s="28"/>
      <c r="AC27" s="28"/>
    </row>
    <row r="28" spans="2:29" ht="15" customHeight="1">
      <c r="B28" s="70"/>
      <c r="C28" s="142" t="s">
        <v>89</v>
      </c>
      <c r="D28" s="143"/>
      <c r="E28" s="1">
        <v>0</v>
      </c>
      <c r="F28" s="16">
        <v>0</v>
      </c>
      <c r="G28" s="1">
        <v>3</v>
      </c>
      <c r="H28" s="1">
        <v>4</v>
      </c>
      <c r="I28" s="1">
        <v>1</v>
      </c>
      <c r="J28" s="1">
        <v>2</v>
      </c>
      <c r="K28" s="7">
        <v>1</v>
      </c>
      <c r="L28" s="8">
        <v>1</v>
      </c>
      <c r="M28" s="1">
        <v>1</v>
      </c>
      <c r="N28" s="1">
        <v>1</v>
      </c>
      <c r="O28" s="9"/>
      <c r="P28" s="10">
        <v>35</v>
      </c>
      <c r="Q28" s="1">
        <v>33</v>
      </c>
      <c r="R28" s="1">
        <v>21</v>
      </c>
      <c r="S28" s="1">
        <v>21</v>
      </c>
      <c r="T28" s="1">
        <v>0</v>
      </c>
      <c r="U28" s="7">
        <v>0</v>
      </c>
      <c r="V28" s="8">
        <v>3</v>
      </c>
      <c r="W28" s="1">
        <v>1</v>
      </c>
      <c r="X28" s="1">
        <v>4</v>
      </c>
      <c r="Y28" s="1">
        <v>1</v>
      </c>
      <c r="Z28" s="73"/>
      <c r="AA28" s="74" t="s">
        <v>89</v>
      </c>
      <c r="AB28" s="28"/>
      <c r="AC28" s="28"/>
    </row>
    <row r="29" spans="2:29" ht="15" customHeight="1">
      <c r="B29" s="70"/>
      <c r="C29" s="142" t="s">
        <v>90</v>
      </c>
      <c r="D29" s="143"/>
      <c r="E29" s="1">
        <v>0</v>
      </c>
      <c r="F29" s="16">
        <v>0</v>
      </c>
      <c r="G29" s="1">
        <v>7</v>
      </c>
      <c r="H29" s="1">
        <v>6</v>
      </c>
      <c r="I29" s="1">
        <v>0</v>
      </c>
      <c r="J29" s="1">
        <v>0</v>
      </c>
      <c r="K29" s="7">
        <v>7</v>
      </c>
      <c r="L29" s="11">
        <v>6</v>
      </c>
      <c r="M29" s="1">
        <v>0</v>
      </c>
      <c r="N29" s="1">
        <v>0</v>
      </c>
      <c r="O29" s="9"/>
      <c r="P29" s="10">
        <v>4</v>
      </c>
      <c r="Q29" s="1">
        <v>3</v>
      </c>
      <c r="R29" s="1">
        <v>2</v>
      </c>
      <c r="S29" s="1">
        <v>1</v>
      </c>
      <c r="T29" s="1">
        <v>0</v>
      </c>
      <c r="U29" s="7">
        <v>0</v>
      </c>
      <c r="V29" s="8">
        <v>1</v>
      </c>
      <c r="W29" s="1">
        <v>1</v>
      </c>
      <c r="X29" s="1">
        <v>1</v>
      </c>
      <c r="Y29" s="1">
        <v>1</v>
      </c>
      <c r="Z29" s="73"/>
      <c r="AA29" s="74" t="s">
        <v>90</v>
      </c>
      <c r="AB29" s="28"/>
      <c r="AC29" s="28"/>
    </row>
    <row r="30" spans="2:29" ht="15" customHeight="1">
      <c r="B30" s="70"/>
      <c r="C30" s="144" t="s">
        <v>203</v>
      </c>
      <c r="D30" s="145"/>
      <c r="E30" s="1">
        <v>0</v>
      </c>
      <c r="F30" s="16">
        <v>0</v>
      </c>
      <c r="G30" s="1">
        <v>3</v>
      </c>
      <c r="H30" s="1">
        <v>2</v>
      </c>
      <c r="I30" s="1">
        <v>0</v>
      </c>
      <c r="J30" s="1">
        <v>0</v>
      </c>
      <c r="K30" s="7">
        <v>3</v>
      </c>
      <c r="L30" s="8">
        <v>2</v>
      </c>
      <c r="M30" s="1">
        <v>0</v>
      </c>
      <c r="N30" s="1">
        <v>0</v>
      </c>
      <c r="O30" s="9"/>
      <c r="P30" s="10">
        <v>16</v>
      </c>
      <c r="Q30" s="1">
        <v>14</v>
      </c>
      <c r="R30" s="1">
        <v>10</v>
      </c>
      <c r="S30" s="1">
        <v>10</v>
      </c>
      <c r="T30" s="1">
        <v>2</v>
      </c>
      <c r="U30" s="7">
        <v>2</v>
      </c>
      <c r="V30" s="8">
        <v>2</v>
      </c>
      <c r="W30" s="1">
        <v>1</v>
      </c>
      <c r="X30" s="1">
        <v>1</v>
      </c>
      <c r="Y30" s="1">
        <v>1</v>
      </c>
      <c r="Z30" s="73"/>
      <c r="AA30" s="75" t="s">
        <v>203</v>
      </c>
      <c r="AB30" s="28"/>
      <c r="AC30" s="28"/>
    </row>
    <row r="31" spans="2:29" ht="15" customHeight="1">
      <c r="B31" s="70"/>
      <c r="C31" s="142" t="s">
        <v>91</v>
      </c>
      <c r="D31" s="143"/>
      <c r="E31" s="1">
        <v>0</v>
      </c>
      <c r="F31" s="16">
        <v>0</v>
      </c>
      <c r="G31" s="1">
        <v>4</v>
      </c>
      <c r="H31" s="1">
        <v>6</v>
      </c>
      <c r="I31" s="1">
        <v>0</v>
      </c>
      <c r="J31" s="1">
        <v>3</v>
      </c>
      <c r="K31" s="7">
        <v>3</v>
      </c>
      <c r="L31" s="8">
        <v>2</v>
      </c>
      <c r="M31" s="1">
        <v>1</v>
      </c>
      <c r="N31" s="1">
        <v>1</v>
      </c>
      <c r="O31" s="9"/>
      <c r="P31" s="10">
        <v>150</v>
      </c>
      <c r="Q31" s="1">
        <v>138</v>
      </c>
      <c r="R31" s="1">
        <v>116</v>
      </c>
      <c r="S31" s="1">
        <v>108</v>
      </c>
      <c r="T31" s="1">
        <v>4</v>
      </c>
      <c r="U31" s="7">
        <v>2</v>
      </c>
      <c r="V31" s="8">
        <v>7</v>
      </c>
      <c r="W31" s="1">
        <v>8</v>
      </c>
      <c r="X31" s="1">
        <v>14</v>
      </c>
      <c r="Y31" s="1">
        <v>8</v>
      </c>
      <c r="Z31" s="73"/>
      <c r="AA31" s="74" t="s">
        <v>91</v>
      </c>
      <c r="AB31" s="28"/>
      <c r="AC31" s="28"/>
    </row>
    <row r="32" spans="2:29" ht="15" customHeight="1">
      <c r="B32" s="70"/>
      <c r="C32" s="142" t="s">
        <v>92</v>
      </c>
      <c r="D32" s="143"/>
      <c r="E32" s="1">
        <v>0</v>
      </c>
      <c r="F32" s="16">
        <v>0</v>
      </c>
      <c r="G32" s="1">
        <v>2</v>
      </c>
      <c r="H32" s="1">
        <v>1</v>
      </c>
      <c r="I32" s="1">
        <v>0</v>
      </c>
      <c r="J32" s="1">
        <v>0</v>
      </c>
      <c r="K32" s="7">
        <v>2</v>
      </c>
      <c r="L32" s="8">
        <v>1</v>
      </c>
      <c r="M32" s="1">
        <v>0</v>
      </c>
      <c r="N32" s="1">
        <v>0</v>
      </c>
      <c r="O32" s="9"/>
      <c r="P32" s="10">
        <v>83</v>
      </c>
      <c r="Q32" s="1">
        <v>89</v>
      </c>
      <c r="R32" s="1">
        <v>56</v>
      </c>
      <c r="S32" s="1">
        <v>54</v>
      </c>
      <c r="T32" s="1">
        <v>3</v>
      </c>
      <c r="U32" s="7">
        <v>2</v>
      </c>
      <c r="V32" s="8">
        <v>9</v>
      </c>
      <c r="W32" s="1">
        <v>6</v>
      </c>
      <c r="X32" s="1">
        <v>0</v>
      </c>
      <c r="Y32" s="1">
        <v>2</v>
      </c>
      <c r="Z32" s="73"/>
      <c r="AA32" s="74" t="s">
        <v>92</v>
      </c>
      <c r="AB32" s="28"/>
      <c r="AC32" s="28"/>
    </row>
    <row r="33" spans="2:29" ht="15" customHeight="1">
      <c r="B33" s="70"/>
      <c r="C33" s="142" t="s">
        <v>93</v>
      </c>
      <c r="D33" s="143"/>
      <c r="E33" s="1">
        <v>0</v>
      </c>
      <c r="F33" s="16">
        <v>0</v>
      </c>
      <c r="G33" s="1">
        <v>0</v>
      </c>
      <c r="H33" s="1">
        <v>2</v>
      </c>
      <c r="I33" s="1">
        <v>0</v>
      </c>
      <c r="J33" s="1">
        <v>2</v>
      </c>
      <c r="K33" s="7">
        <v>0</v>
      </c>
      <c r="L33" s="11">
        <v>0</v>
      </c>
      <c r="M33" s="1">
        <v>0</v>
      </c>
      <c r="N33" s="1">
        <v>0</v>
      </c>
      <c r="O33" s="9"/>
      <c r="P33" s="10">
        <v>7</v>
      </c>
      <c r="Q33" s="1">
        <v>7</v>
      </c>
      <c r="R33" s="1">
        <v>6</v>
      </c>
      <c r="S33" s="1">
        <v>6</v>
      </c>
      <c r="T33" s="1">
        <v>0</v>
      </c>
      <c r="U33" s="7">
        <v>0</v>
      </c>
      <c r="V33" s="8">
        <v>1</v>
      </c>
      <c r="W33" s="1">
        <v>1</v>
      </c>
      <c r="X33" s="1">
        <v>0</v>
      </c>
      <c r="Y33" s="1">
        <v>0</v>
      </c>
      <c r="Z33" s="73"/>
      <c r="AA33" s="74" t="s">
        <v>93</v>
      </c>
      <c r="AB33" s="28"/>
      <c r="AC33" s="28"/>
    </row>
    <row r="34" spans="2:29" ht="15" customHeight="1">
      <c r="B34" s="70"/>
      <c r="C34" s="142" t="s">
        <v>29</v>
      </c>
      <c r="D34" s="143"/>
      <c r="E34" s="1">
        <v>0</v>
      </c>
      <c r="F34" s="16">
        <v>0</v>
      </c>
      <c r="G34" s="1">
        <v>7</v>
      </c>
      <c r="H34" s="1">
        <v>7</v>
      </c>
      <c r="I34" s="1">
        <v>0</v>
      </c>
      <c r="J34" s="1">
        <v>0</v>
      </c>
      <c r="K34" s="7">
        <v>5</v>
      </c>
      <c r="L34" s="8">
        <v>5</v>
      </c>
      <c r="M34" s="1">
        <v>2</v>
      </c>
      <c r="N34" s="1">
        <v>2</v>
      </c>
      <c r="O34" s="9"/>
      <c r="P34" s="9">
        <v>84</v>
      </c>
      <c r="Q34" s="1">
        <v>81</v>
      </c>
      <c r="R34" s="1">
        <v>55</v>
      </c>
      <c r="S34" s="1">
        <v>55</v>
      </c>
      <c r="T34" s="1">
        <v>8</v>
      </c>
      <c r="U34" s="7">
        <v>6</v>
      </c>
      <c r="V34" s="8">
        <v>5</v>
      </c>
      <c r="W34" s="1">
        <v>4</v>
      </c>
      <c r="X34" s="1">
        <v>11</v>
      </c>
      <c r="Y34" s="1">
        <v>11</v>
      </c>
      <c r="Z34" s="73"/>
      <c r="AA34" s="74" t="s">
        <v>29</v>
      </c>
      <c r="AB34" s="28"/>
      <c r="AC34" s="28"/>
    </row>
    <row r="35" spans="2:29" ht="15" customHeight="1">
      <c r="B35" s="146" t="s">
        <v>30</v>
      </c>
      <c r="C35" s="146"/>
      <c r="D35" s="147"/>
      <c r="E35" s="5">
        <v>0</v>
      </c>
      <c r="F35" s="5">
        <v>0</v>
      </c>
      <c r="G35" s="5">
        <v>4</v>
      </c>
      <c r="H35" s="5">
        <v>4</v>
      </c>
      <c r="I35" s="5">
        <v>0</v>
      </c>
      <c r="J35" s="5">
        <v>0</v>
      </c>
      <c r="K35" s="5">
        <v>4</v>
      </c>
      <c r="L35" s="5">
        <v>4</v>
      </c>
      <c r="M35" s="5">
        <v>0</v>
      </c>
      <c r="N35" s="5">
        <v>0</v>
      </c>
      <c r="O35" s="17"/>
      <c r="P35" s="6">
        <v>92</v>
      </c>
      <c r="Q35" s="5">
        <v>92</v>
      </c>
      <c r="R35" s="5">
        <v>70</v>
      </c>
      <c r="S35" s="5">
        <v>72</v>
      </c>
      <c r="T35" s="5">
        <v>2</v>
      </c>
      <c r="U35" s="5">
        <v>1</v>
      </c>
      <c r="V35" s="5">
        <v>3</v>
      </c>
      <c r="W35" s="5">
        <v>3</v>
      </c>
      <c r="X35" s="5">
        <v>11</v>
      </c>
      <c r="Y35" s="5">
        <v>9</v>
      </c>
      <c r="Z35" s="124" t="s">
        <v>30</v>
      </c>
      <c r="AA35" s="125"/>
      <c r="AB35" s="28"/>
      <c r="AC35" s="28"/>
    </row>
    <row r="36" spans="2:29" ht="15" customHeight="1">
      <c r="B36" s="70"/>
      <c r="C36" s="142" t="s">
        <v>56</v>
      </c>
      <c r="D36" s="143"/>
      <c r="E36" s="1">
        <v>0</v>
      </c>
      <c r="F36" s="16">
        <v>0</v>
      </c>
      <c r="G36" s="1">
        <v>0</v>
      </c>
      <c r="H36" s="1">
        <v>0</v>
      </c>
      <c r="I36" s="1">
        <v>0</v>
      </c>
      <c r="J36" s="1">
        <v>0</v>
      </c>
      <c r="K36" s="7">
        <v>0</v>
      </c>
      <c r="L36" s="8">
        <v>0</v>
      </c>
      <c r="M36" s="1">
        <v>0</v>
      </c>
      <c r="N36" s="1">
        <v>0</v>
      </c>
      <c r="O36" s="9"/>
      <c r="P36" s="10">
        <v>9</v>
      </c>
      <c r="Q36" s="1">
        <v>11</v>
      </c>
      <c r="R36" s="1">
        <v>6</v>
      </c>
      <c r="S36" s="1">
        <v>7</v>
      </c>
      <c r="T36" s="1">
        <v>0</v>
      </c>
      <c r="U36" s="7">
        <v>0</v>
      </c>
      <c r="V36" s="8">
        <v>1</v>
      </c>
      <c r="W36" s="1">
        <v>1</v>
      </c>
      <c r="X36" s="1">
        <v>1</v>
      </c>
      <c r="Y36" s="1">
        <v>2</v>
      </c>
      <c r="Z36" s="73"/>
      <c r="AA36" s="74" t="s">
        <v>56</v>
      </c>
      <c r="AB36" s="28"/>
      <c r="AC36" s="28"/>
    </row>
    <row r="37" spans="2:29" ht="15" customHeight="1">
      <c r="B37" s="70"/>
      <c r="C37" s="142" t="s">
        <v>57</v>
      </c>
      <c r="D37" s="143"/>
      <c r="E37" s="1">
        <v>0</v>
      </c>
      <c r="F37" s="16">
        <v>0</v>
      </c>
      <c r="G37" s="1">
        <v>0</v>
      </c>
      <c r="H37" s="1">
        <v>0</v>
      </c>
      <c r="I37" s="1">
        <v>0</v>
      </c>
      <c r="J37" s="1">
        <v>0</v>
      </c>
      <c r="K37" s="7">
        <v>0</v>
      </c>
      <c r="L37" s="11">
        <v>0</v>
      </c>
      <c r="M37" s="1">
        <v>0</v>
      </c>
      <c r="N37" s="1">
        <v>0</v>
      </c>
      <c r="O37" s="9"/>
      <c r="P37" s="10">
        <v>6</v>
      </c>
      <c r="Q37" s="1">
        <v>6</v>
      </c>
      <c r="R37" s="1">
        <v>6</v>
      </c>
      <c r="S37" s="1">
        <v>6</v>
      </c>
      <c r="T37" s="1">
        <v>0</v>
      </c>
      <c r="U37" s="7">
        <v>0</v>
      </c>
      <c r="V37" s="11">
        <v>0</v>
      </c>
      <c r="W37" s="1">
        <v>0</v>
      </c>
      <c r="X37" s="1">
        <v>0</v>
      </c>
      <c r="Y37" s="1">
        <v>0</v>
      </c>
      <c r="Z37" s="73"/>
      <c r="AA37" s="74" t="s">
        <v>57</v>
      </c>
      <c r="AB37" s="28"/>
      <c r="AC37" s="28"/>
    </row>
    <row r="38" spans="2:29" ht="15" customHeight="1">
      <c r="B38" s="70"/>
      <c r="C38" s="142" t="s">
        <v>58</v>
      </c>
      <c r="D38" s="143"/>
      <c r="E38" s="1">
        <v>0</v>
      </c>
      <c r="F38" s="16">
        <v>0</v>
      </c>
      <c r="G38" s="1">
        <v>0</v>
      </c>
      <c r="H38" s="1">
        <v>0</v>
      </c>
      <c r="I38" s="1">
        <v>0</v>
      </c>
      <c r="J38" s="1">
        <v>0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15</v>
      </c>
      <c r="Q38" s="1">
        <v>15</v>
      </c>
      <c r="R38" s="1">
        <v>5</v>
      </c>
      <c r="S38" s="1">
        <v>6</v>
      </c>
      <c r="T38" s="1">
        <v>2</v>
      </c>
      <c r="U38" s="7">
        <v>1</v>
      </c>
      <c r="V38" s="8">
        <v>0</v>
      </c>
      <c r="W38" s="1">
        <v>0</v>
      </c>
      <c r="X38" s="1">
        <v>4</v>
      </c>
      <c r="Y38" s="1">
        <v>3</v>
      </c>
      <c r="Z38" s="73"/>
      <c r="AA38" s="74" t="s">
        <v>58</v>
      </c>
      <c r="AB38" s="28"/>
      <c r="AC38" s="28"/>
    </row>
    <row r="39" spans="2:29" ht="15" customHeight="1">
      <c r="B39" s="70"/>
      <c r="C39" s="142" t="s">
        <v>59</v>
      </c>
      <c r="D39" s="143"/>
      <c r="E39" s="1">
        <v>0</v>
      </c>
      <c r="F39" s="16">
        <v>0</v>
      </c>
      <c r="G39" s="1">
        <v>1</v>
      </c>
      <c r="H39" s="1">
        <v>1</v>
      </c>
      <c r="I39" s="1">
        <v>0</v>
      </c>
      <c r="J39" s="1">
        <v>0</v>
      </c>
      <c r="K39" s="7">
        <v>1</v>
      </c>
      <c r="L39" s="11">
        <v>1</v>
      </c>
      <c r="M39" s="1">
        <v>0</v>
      </c>
      <c r="N39" s="1">
        <v>0</v>
      </c>
      <c r="O39" s="9"/>
      <c r="P39" s="10">
        <v>6</v>
      </c>
      <c r="Q39" s="1">
        <v>6</v>
      </c>
      <c r="R39" s="1">
        <v>3</v>
      </c>
      <c r="S39" s="1">
        <v>3</v>
      </c>
      <c r="T39" s="1">
        <v>0</v>
      </c>
      <c r="U39" s="7">
        <v>0</v>
      </c>
      <c r="V39" s="11">
        <v>1</v>
      </c>
      <c r="W39" s="1">
        <v>1</v>
      </c>
      <c r="X39" s="1">
        <v>1</v>
      </c>
      <c r="Y39" s="1">
        <v>1</v>
      </c>
      <c r="Z39" s="73"/>
      <c r="AA39" s="74" t="s">
        <v>59</v>
      </c>
      <c r="AB39" s="28"/>
      <c r="AC39" s="28"/>
    </row>
    <row r="40" spans="2:29" ht="15" customHeight="1">
      <c r="B40" s="70"/>
      <c r="C40" s="142" t="s">
        <v>60</v>
      </c>
      <c r="D40" s="143"/>
      <c r="E40" s="1">
        <v>0</v>
      </c>
      <c r="F40" s="16">
        <v>0</v>
      </c>
      <c r="G40" s="1">
        <v>1</v>
      </c>
      <c r="H40" s="1">
        <v>1</v>
      </c>
      <c r="I40" s="1">
        <v>0</v>
      </c>
      <c r="J40" s="1">
        <v>0</v>
      </c>
      <c r="K40" s="7">
        <v>1</v>
      </c>
      <c r="L40" s="11">
        <v>1</v>
      </c>
      <c r="M40" s="1">
        <v>0</v>
      </c>
      <c r="N40" s="1">
        <v>0</v>
      </c>
      <c r="O40" s="9"/>
      <c r="P40" s="10">
        <v>19</v>
      </c>
      <c r="Q40" s="1">
        <v>18</v>
      </c>
      <c r="R40" s="1">
        <v>19</v>
      </c>
      <c r="S40" s="1">
        <v>18</v>
      </c>
      <c r="T40" s="1">
        <v>0</v>
      </c>
      <c r="U40" s="7">
        <v>0</v>
      </c>
      <c r="V40" s="8">
        <v>0</v>
      </c>
      <c r="W40" s="1">
        <v>0</v>
      </c>
      <c r="X40" s="1">
        <v>0</v>
      </c>
      <c r="Y40" s="1">
        <v>0</v>
      </c>
      <c r="Z40" s="73"/>
      <c r="AA40" s="74" t="s">
        <v>60</v>
      </c>
      <c r="AB40" s="28"/>
      <c r="AC40" s="28"/>
    </row>
    <row r="41" spans="2:29" ht="15" customHeight="1">
      <c r="B41" s="70"/>
      <c r="C41" s="142" t="s">
        <v>29</v>
      </c>
      <c r="D41" s="143"/>
      <c r="E41" s="1">
        <v>0</v>
      </c>
      <c r="F41" s="16">
        <v>0</v>
      </c>
      <c r="G41" s="1">
        <v>2</v>
      </c>
      <c r="H41" s="1">
        <v>2</v>
      </c>
      <c r="I41" s="1">
        <v>0</v>
      </c>
      <c r="J41" s="1">
        <v>0</v>
      </c>
      <c r="K41" s="7">
        <v>2</v>
      </c>
      <c r="L41" s="11">
        <v>2</v>
      </c>
      <c r="M41" s="1">
        <v>0</v>
      </c>
      <c r="N41" s="1">
        <v>0</v>
      </c>
      <c r="O41" s="9"/>
      <c r="P41" s="9">
        <v>37</v>
      </c>
      <c r="Q41" s="1">
        <v>36</v>
      </c>
      <c r="R41" s="1">
        <v>31</v>
      </c>
      <c r="S41" s="1">
        <v>32</v>
      </c>
      <c r="T41" s="1">
        <v>0</v>
      </c>
      <c r="U41" s="7">
        <v>0</v>
      </c>
      <c r="V41" s="8">
        <v>1</v>
      </c>
      <c r="W41" s="1">
        <v>1</v>
      </c>
      <c r="X41" s="1">
        <v>5</v>
      </c>
      <c r="Y41" s="1">
        <v>3</v>
      </c>
      <c r="Z41" s="73"/>
      <c r="AA41" s="74" t="s">
        <v>29</v>
      </c>
      <c r="AB41" s="28"/>
      <c r="AC41" s="28"/>
    </row>
    <row r="42" spans="2:29" ht="15" customHeight="1">
      <c r="B42" s="146" t="s">
        <v>31</v>
      </c>
      <c r="C42" s="146"/>
      <c r="D42" s="147"/>
      <c r="E42" s="5">
        <v>2</v>
      </c>
      <c r="F42" s="5">
        <v>2</v>
      </c>
      <c r="G42" s="5">
        <v>31</v>
      </c>
      <c r="H42" s="5">
        <v>27</v>
      </c>
      <c r="I42" s="5">
        <v>2</v>
      </c>
      <c r="J42" s="5">
        <v>4</v>
      </c>
      <c r="K42" s="5">
        <v>23</v>
      </c>
      <c r="L42" s="5">
        <v>18</v>
      </c>
      <c r="M42" s="5">
        <v>6</v>
      </c>
      <c r="N42" s="5">
        <v>5</v>
      </c>
      <c r="O42" s="17"/>
      <c r="P42" s="6">
        <v>458</v>
      </c>
      <c r="Q42" s="5">
        <v>393</v>
      </c>
      <c r="R42" s="5">
        <v>247</v>
      </c>
      <c r="S42" s="5">
        <v>237</v>
      </c>
      <c r="T42" s="5">
        <v>26</v>
      </c>
      <c r="U42" s="5">
        <v>20</v>
      </c>
      <c r="V42" s="5">
        <v>56</v>
      </c>
      <c r="W42" s="5">
        <v>41</v>
      </c>
      <c r="X42" s="5">
        <v>93</v>
      </c>
      <c r="Y42" s="5">
        <v>62</v>
      </c>
      <c r="Z42" s="124" t="s">
        <v>31</v>
      </c>
      <c r="AA42" s="125"/>
      <c r="AB42" s="28"/>
      <c r="AC42" s="28"/>
    </row>
    <row r="43" spans="2:29" ht="15" customHeight="1">
      <c r="B43" s="148" t="s">
        <v>61</v>
      </c>
      <c r="C43" s="76"/>
      <c r="D43" s="72" t="s">
        <v>32</v>
      </c>
      <c r="E43" s="1">
        <v>0</v>
      </c>
      <c r="F43" s="1">
        <v>0</v>
      </c>
      <c r="G43" s="1">
        <v>1</v>
      </c>
      <c r="H43" s="1">
        <v>1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9"/>
      <c r="P43" s="10">
        <v>33</v>
      </c>
      <c r="Q43" s="1">
        <v>35</v>
      </c>
      <c r="R43" s="1">
        <v>0</v>
      </c>
      <c r="S43" s="1">
        <v>0</v>
      </c>
      <c r="T43" s="16">
        <v>4</v>
      </c>
      <c r="U43" s="1">
        <v>3</v>
      </c>
      <c r="V43" s="1">
        <v>11</v>
      </c>
      <c r="W43" s="1">
        <v>12</v>
      </c>
      <c r="X43" s="1">
        <v>16</v>
      </c>
      <c r="Y43" s="1">
        <v>18</v>
      </c>
      <c r="Z43" s="77"/>
      <c r="AA43" s="74" t="s">
        <v>32</v>
      </c>
      <c r="AB43" s="28"/>
      <c r="AC43" s="141" t="s">
        <v>94</v>
      </c>
    </row>
    <row r="44" spans="2:29" ht="15" customHeight="1">
      <c r="B44" s="148"/>
      <c r="C44" s="76"/>
      <c r="D44" s="72" t="s">
        <v>33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1</v>
      </c>
      <c r="O44" s="9"/>
      <c r="P44" s="10">
        <v>1</v>
      </c>
      <c r="Q44" s="1">
        <v>1</v>
      </c>
      <c r="R44" s="1">
        <v>1</v>
      </c>
      <c r="S44" s="1">
        <v>1</v>
      </c>
      <c r="T44" s="16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33</v>
      </c>
      <c r="AB44" s="28"/>
      <c r="AC44" s="141"/>
    </row>
    <row r="45" spans="2:29" ht="15" customHeight="1">
      <c r="B45" s="148"/>
      <c r="C45" s="76"/>
      <c r="D45" s="72" t="s">
        <v>34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9"/>
      <c r="P45" s="10">
        <v>2</v>
      </c>
      <c r="Q45" s="1">
        <v>2</v>
      </c>
      <c r="R45" s="1">
        <v>1</v>
      </c>
      <c r="S45" s="1">
        <v>1</v>
      </c>
      <c r="T45" s="16">
        <v>1</v>
      </c>
      <c r="U45" s="1">
        <v>1</v>
      </c>
      <c r="V45" s="1">
        <v>0</v>
      </c>
      <c r="W45" s="1">
        <v>0</v>
      </c>
      <c r="X45" s="1">
        <v>0</v>
      </c>
      <c r="Y45" s="1">
        <v>0</v>
      </c>
      <c r="Z45" s="77"/>
      <c r="AA45" s="74" t="s">
        <v>34</v>
      </c>
      <c r="AB45" s="28"/>
      <c r="AC45" s="141"/>
    </row>
    <row r="46" spans="2:29" ht="15" customHeight="1">
      <c r="B46" s="148"/>
      <c r="C46" s="76"/>
      <c r="D46" s="72" t="s">
        <v>29</v>
      </c>
      <c r="E46" s="1">
        <v>2</v>
      </c>
      <c r="F46" s="1">
        <v>2</v>
      </c>
      <c r="G46" s="1">
        <v>2</v>
      </c>
      <c r="H46" s="1">
        <v>2</v>
      </c>
      <c r="I46" s="1">
        <v>0</v>
      </c>
      <c r="J46" s="1">
        <v>0</v>
      </c>
      <c r="K46" s="1">
        <v>2</v>
      </c>
      <c r="L46" s="1">
        <v>2</v>
      </c>
      <c r="M46" s="1">
        <v>0</v>
      </c>
      <c r="N46" s="1">
        <v>0</v>
      </c>
      <c r="O46" s="1"/>
      <c r="P46" s="13">
        <v>58</v>
      </c>
      <c r="Q46" s="1">
        <v>51</v>
      </c>
      <c r="R46" s="1">
        <v>26</v>
      </c>
      <c r="S46" s="1">
        <v>26</v>
      </c>
      <c r="T46" s="15">
        <v>7</v>
      </c>
      <c r="U46" s="1">
        <v>7</v>
      </c>
      <c r="V46" s="1">
        <v>6</v>
      </c>
      <c r="W46" s="1">
        <v>6</v>
      </c>
      <c r="X46" s="1">
        <v>17</v>
      </c>
      <c r="Y46" s="1">
        <v>10</v>
      </c>
      <c r="Z46" s="77"/>
      <c r="AA46" s="74" t="s">
        <v>29</v>
      </c>
      <c r="AB46" s="28"/>
      <c r="AC46" s="141"/>
    </row>
    <row r="47" spans="2:29" ht="15" customHeight="1">
      <c r="B47" s="45"/>
      <c r="C47" s="142" t="s">
        <v>95</v>
      </c>
      <c r="D47" s="143"/>
      <c r="E47" s="1">
        <v>0</v>
      </c>
      <c r="F47" s="1">
        <v>0</v>
      </c>
      <c r="G47" s="1">
        <v>1</v>
      </c>
      <c r="H47" s="1">
        <v>1</v>
      </c>
      <c r="I47" s="1">
        <v>0</v>
      </c>
      <c r="J47" s="1">
        <v>0</v>
      </c>
      <c r="K47" s="1">
        <v>1</v>
      </c>
      <c r="L47" s="1">
        <v>1</v>
      </c>
      <c r="M47" s="1">
        <v>0</v>
      </c>
      <c r="N47" s="1">
        <v>0</v>
      </c>
      <c r="O47" s="9"/>
      <c r="P47" s="10">
        <v>11</v>
      </c>
      <c r="Q47" s="1">
        <v>10</v>
      </c>
      <c r="R47" s="1">
        <v>8</v>
      </c>
      <c r="S47" s="1">
        <v>7</v>
      </c>
      <c r="T47" s="1">
        <v>1</v>
      </c>
      <c r="U47" s="1">
        <v>1</v>
      </c>
      <c r="V47" s="1">
        <v>0</v>
      </c>
      <c r="W47" s="1">
        <v>0</v>
      </c>
      <c r="X47" s="15">
        <v>2</v>
      </c>
      <c r="Y47" s="1">
        <v>2</v>
      </c>
      <c r="Z47" s="51"/>
      <c r="AA47" s="74" t="s">
        <v>95</v>
      </c>
      <c r="AB47" s="28"/>
      <c r="AC47" s="28"/>
    </row>
    <row r="48" spans="2:29" ht="15" customHeight="1">
      <c r="B48" s="45"/>
      <c r="C48" s="142" t="s">
        <v>96</v>
      </c>
      <c r="D48" s="143"/>
      <c r="E48" s="1">
        <v>0</v>
      </c>
      <c r="F48" s="1">
        <v>0</v>
      </c>
      <c r="G48" s="1">
        <v>8</v>
      </c>
      <c r="H48" s="1">
        <v>9</v>
      </c>
      <c r="I48" s="1">
        <v>1</v>
      </c>
      <c r="J48" s="1">
        <v>3</v>
      </c>
      <c r="K48" s="1">
        <v>2</v>
      </c>
      <c r="L48" s="1">
        <v>2</v>
      </c>
      <c r="M48" s="1">
        <v>5</v>
      </c>
      <c r="N48" s="1">
        <v>4</v>
      </c>
      <c r="O48" s="9"/>
      <c r="P48" s="10">
        <v>189</v>
      </c>
      <c r="Q48" s="1">
        <v>169</v>
      </c>
      <c r="R48" s="1">
        <v>126</v>
      </c>
      <c r="S48" s="1">
        <v>116</v>
      </c>
      <c r="T48" s="1">
        <v>3</v>
      </c>
      <c r="U48" s="1">
        <v>2</v>
      </c>
      <c r="V48" s="1">
        <v>12</v>
      </c>
      <c r="W48" s="1">
        <v>14</v>
      </c>
      <c r="X48" s="15">
        <v>33</v>
      </c>
      <c r="Y48" s="1">
        <v>24</v>
      </c>
      <c r="Z48" s="51"/>
      <c r="AA48" s="74" t="s">
        <v>96</v>
      </c>
      <c r="AB48" s="28"/>
      <c r="AC48" s="28"/>
    </row>
    <row r="49" spans="2:29" ht="15" customHeight="1">
      <c r="B49" s="45"/>
      <c r="C49" s="142" t="s">
        <v>97</v>
      </c>
      <c r="D49" s="143"/>
      <c r="E49" s="1">
        <v>0</v>
      </c>
      <c r="F49" s="1">
        <v>0</v>
      </c>
      <c r="G49" s="1">
        <v>18</v>
      </c>
      <c r="H49" s="1">
        <v>13</v>
      </c>
      <c r="I49" s="1">
        <v>1</v>
      </c>
      <c r="J49" s="1">
        <v>1</v>
      </c>
      <c r="K49" s="1">
        <v>17</v>
      </c>
      <c r="L49" s="1">
        <v>12</v>
      </c>
      <c r="M49" s="1">
        <v>0</v>
      </c>
      <c r="N49" s="1">
        <v>0</v>
      </c>
      <c r="O49" s="9"/>
      <c r="P49" s="10">
        <v>164</v>
      </c>
      <c r="Q49" s="1">
        <v>125</v>
      </c>
      <c r="R49" s="1">
        <v>85</v>
      </c>
      <c r="S49" s="1">
        <v>86</v>
      </c>
      <c r="T49" s="1">
        <v>10</v>
      </c>
      <c r="U49" s="1">
        <v>6</v>
      </c>
      <c r="V49" s="1">
        <v>27</v>
      </c>
      <c r="W49" s="1">
        <v>9</v>
      </c>
      <c r="X49" s="15">
        <v>25</v>
      </c>
      <c r="Y49" s="1">
        <v>8</v>
      </c>
      <c r="Z49" s="51"/>
      <c r="AA49" s="74" t="s">
        <v>97</v>
      </c>
      <c r="AB49" s="28"/>
      <c r="AC49" s="28"/>
    </row>
    <row r="50" spans="2:29" ht="15" customHeight="1">
      <c r="B50" s="146" t="s">
        <v>98</v>
      </c>
      <c r="C50" s="146"/>
      <c r="D50" s="147"/>
      <c r="E50" s="5">
        <v>0</v>
      </c>
      <c r="F50" s="5">
        <v>0</v>
      </c>
      <c r="G50" s="5">
        <v>4</v>
      </c>
      <c r="H50" s="5">
        <v>5</v>
      </c>
      <c r="I50" s="5">
        <v>0</v>
      </c>
      <c r="J50" s="5">
        <v>1</v>
      </c>
      <c r="K50" s="5">
        <v>3</v>
      </c>
      <c r="L50" s="5">
        <v>3</v>
      </c>
      <c r="M50" s="5">
        <v>1</v>
      </c>
      <c r="N50" s="5">
        <v>1</v>
      </c>
      <c r="O50" s="6"/>
      <c r="P50" s="14">
        <v>45</v>
      </c>
      <c r="Q50" s="5">
        <v>41</v>
      </c>
      <c r="R50" s="5">
        <v>14</v>
      </c>
      <c r="S50" s="5">
        <v>13</v>
      </c>
      <c r="T50" s="5">
        <v>14</v>
      </c>
      <c r="U50" s="5">
        <v>9</v>
      </c>
      <c r="V50" s="5">
        <v>4</v>
      </c>
      <c r="W50" s="5">
        <v>3</v>
      </c>
      <c r="X50" s="18">
        <v>2</v>
      </c>
      <c r="Y50" s="5">
        <v>2</v>
      </c>
      <c r="Z50" s="124" t="s">
        <v>98</v>
      </c>
      <c r="AA50" s="125"/>
      <c r="AB50" s="28"/>
      <c r="AC50" s="28"/>
    </row>
    <row r="51" spans="2:29" ht="15" customHeight="1">
      <c r="B51" s="146" t="s">
        <v>99</v>
      </c>
      <c r="C51" s="146"/>
      <c r="D51" s="147"/>
      <c r="E51" s="5">
        <v>0</v>
      </c>
      <c r="F51" s="5">
        <v>0</v>
      </c>
      <c r="G51" s="5">
        <v>2</v>
      </c>
      <c r="H51" s="5">
        <v>2</v>
      </c>
      <c r="I51" s="5">
        <v>0</v>
      </c>
      <c r="J51" s="5">
        <v>0</v>
      </c>
      <c r="K51" s="5">
        <v>2</v>
      </c>
      <c r="L51" s="5">
        <v>2</v>
      </c>
      <c r="M51" s="5">
        <v>0</v>
      </c>
      <c r="N51" s="5">
        <v>0</v>
      </c>
      <c r="O51" s="6"/>
      <c r="P51" s="14">
        <v>23</v>
      </c>
      <c r="Q51" s="5">
        <v>19</v>
      </c>
      <c r="R51" s="5">
        <v>15</v>
      </c>
      <c r="S51" s="5">
        <v>12</v>
      </c>
      <c r="T51" s="5">
        <v>3</v>
      </c>
      <c r="U51" s="5">
        <v>2</v>
      </c>
      <c r="V51" s="5">
        <v>0</v>
      </c>
      <c r="W51" s="5">
        <v>0</v>
      </c>
      <c r="X51" s="18">
        <v>4</v>
      </c>
      <c r="Y51" s="5">
        <v>4</v>
      </c>
      <c r="Z51" s="124" t="s">
        <v>99</v>
      </c>
      <c r="AA51" s="125"/>
      <c r="AB51" s="28"/>
      <c r="AC51" s="28"/>
    </row>
    <row r="52" spans="2:29" ht="15" customHeight="1">
      <c r="B52" s="146" t="s">
        <v>100</v>
      </c>
      <c r="C52" s="146"/>
      <c r="D52" s="147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4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18">
        <v>0</v>
      </c>
      <c r="Y52" s="5">
        <v>0</v>
      </c>
      <c r="Z52" s="124" t="s">
        <v>100</v>
      </c>
      <c r="AA52" s="125"/>
      <c r="AB52" s="28"/>
      <c r="AC52" s="28"/>
    </row>
    <row r="53" spans="2:29" ht="15" customHeight="1" thickBot="1">
      <c r="B53" s="131" t="s">
        <v>101</v>
      </c>
      <c r="C53" s="131"/>
      <c r="D53" s="150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30" t="s">
        <v>101</v>
      </c>
      <c r="AA53" s="131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6:29" ht="14.25">
      <c r="Z55" s="66"/>
      <c r="AB55" s="28"/>
      <c r="AC55" s="28"/>
    </row>
    <row r="57" spans="4:25" ht="14.25">
      <c r="D57" s="28" t="s">
        <v>150</v>
      </c>
      <c r="E57" s="81">
        <f>SUM(E21,E35,E42,E50:E53)-E18</f>
        <v>0</v>
      </c>
      <c r="F57" s="81">
        <f>SUM(F21,F35,F42,F50:F53)-F18</f>
        <v>0</v>
      </c>
      <c r="G57" s="81">
        <f aca="true" t="shared" si="2" ref="G57:N57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aca="true" t="shared" si="3" ref="Q57:Y57">SUM(Q21,Q35,Q42,Q50:Q53)-Q18</f>
        <v>0</v>
      </c>
      <c r="R57" s="81"/>
      <c r="S57" s="81"/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4:25" ht="14.25">
      <c r="D58" s="28" t="s">
        <v>145</v>
      </c>
      <c r="E58" s="81">
        <f>SUM(E22:E34)-E21</f>
        <v>0</v>
      </c>
      <c r="F58" s="81">
        <f aca="true" t="shared" si="4" ref="F58:N58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aca="true" t="shared" si="5" ref="Q58:Y58">SUM(Q22:Q34)-Q21</f>
        <v>0</v>
      </c>
      <c r="R58" s="81"/>
      <c r="S58" s="81"/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4:25" ht="14.25">
      <c r="D59" s="28" t="s">
        <v>146</v>
      </c>
      <c r="E59" s="81">
        <f>SUM(E36:E41)-E35</f>
        <v>0</v>
      </c>
      <c r="F59" s="81">
        <f>SUM(F36:F41)-F35</f>
        <v>0</v>
      </c>
      <c r="G59" s="81">
        <f aca="true" t="shared" si="6" ref="G59:N59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aca="true" t="shared" si="7" ref="Q59:Y59">SUM(Q36:Q41)-Q35</f>
        <v>0</v>
      </c>
      <c r="R59" s="81"/>
      <c r="S59" s="81"/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4:25" ht="14.25">
      <c r="D60" s="28" t="s">
        <v>147</v>
      </c>
      <c r="E60" s="81">
        <f>SUM(E43:E49)-E42</f>
        <v>0</v>
      </c>
      <c r="F60" s="81">
        <f>SUM(F43:F49)-F42</f>
        <v>0</v>
      </c>
      <c r="G60" s="81">
        <f aca="true" t="shared" si="8" ref="G60:N60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aca="true" t="shared" si="9" ref="Q60:Y60">SUM(Q43:Q49)-Q42</f>
        <v>0</v>
      </c>
      <c r="R60" s="81"/>
      <c r="S60" s="81"/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4:25" ht="14.25">
      <c r="D61" s="28" t="s">
        <v>148</v>
      </c>
      <c r="E61" s="82">
        <f>SUM(E43:E46)</f>
        <v>2</v>
      </c>
      <c r="F61" s="82">
        <f aca="true" t="shared" si="10" ref="F61:Y61">SUM(F43:F46)</f>
        <v>2</v>
      </c>
      <c r="G61" s="82">
        <f t="shared" si="10"/>
        <v>4</v>
      </c>
      <c r="H61" s="82">
        <f t="shared" si="10"/>
        <v>4</v>
      </c>
      <c r="I61" s="82">
        <f t="shared" si="10"/>
        <v>0</v>
      </c>
      <c r="J61" s="82">
        <f t="shared" si="10"/>
        <v>0</v>
      </c>
      <c r="K61" s="82">
        <f t="shared" si="10"/>
        <v>3</v>
      </c>
      <c r="L61" s="82">
        <f t="shared" si="10"/>
        <v>3</v>
      </c>
      <c r="M61" s="82">
        <f t="shared" si="10"/>
        <v>1</v>
      </c>
      <c r="N61" s="82">
        <f t="shared" si="10"/>
        <v>1</v>
      </c>
      <c r="P61" s="82">
        <f t="shared" si="10"/>
        <v>94</v>
      </c>
      <c r="Q61" s="82">
        <f t="shared" si="10"/>
        <v>89</v>
      </c>
      <c r="R61" s="82"/>
      <c r="S61" s="82"/>
      <c r="T61" s="82">
        <f t="shared" si="10"/>
        <v>12</v>
      </c>
      <c r="U61" s="82">
        <f t="shared" si="10"/>
        <v>11</v>
      </c>
      <c r="V61" s="82">
        <f t="shared" si="10"/>
        <v>17</v>
      </c>
      <c r="W61" s="82">
        <f t="shared" si="10"/>
        <v>18</v>
      </c>
      <c r="X61" s="82">
        <f t="shared" si="10"/>
        <v>33</v>
      </c>
      <c r="Y61" s="82">
        <f t="shared" si="10"/>
        <v>28</v>
      </c>
    </row>
    <row r="62" spans="4:25" ht="14.25">
      <c r="D62" s="28" t="s">
        <v>149</v>
      </c>
      <c r="E62" s="81">
        <f>SUM(E43:E46)-E61</f>
        <v>0</v>
      </c>
      <c r="F62" s="81">
        <f aca="true" t="shared" si="11" ref="F62:N62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aca="true" t="shared" si="12" ref="P62:Y62">SUM(P43:P46)-P61</f>
        <v>0</v>
      </c>
      <c r="Q62" s="81">
        <f t="shared" si="12"/>
        <v>0</v>
      </c>
      <c r="R62" s="81"/>
      <c r="S62" s="81"/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  <row r="68" ht="14.25">
      <c r="R68" s="28">
        <v>745</v>
      </c>
    </row>
  </sheetData>
  <sheetProtection/>
  <mergeCells count="55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C23:D23"/>
    <mergeCell ref="E7:F7"/>
    <mergeCell ref="T6:U6"/>
    <mergeCell ref="V6:W6"/>
    <mergeCell ref="R7:S7"/>
    <mergeCell ref="G5:H5"/>
    <mergeCell ref="C24:D24"/>
    <mergeCell ref="C25:D25"/>
    <mergeCell ref="C26:D26"/>
    <mergeCell ref="C27:D27"/>
    <mergeCell ref="B21:D21"/>
    <mergeCell ref="C22:D22"/>
    <mergeCell ref="C32:D32"/>
    <mergeCell ref="C33:D33"/>
    <mergeCell ref="C34:D34"/>
    <mergeCell ref="B35:D35"/>
    <mergeCell ref="C28:D28"/>
    <mergeCell ref="C29:D29"/>
    <mergeCell ref="C30:D30"/>
    <mergeCell ref="C31:D31"/>
    <mergeCell ref="C40:D40"/>
    <mergeCell ref="C41:D41"/>
    <mergeCell ref="B42:D42"/>
    <mergeCell ref="B43:B46"/>
    <mergeCell ref="C36:D36"/>
    <mergeCell ref="C37:D37"/>
    <mergeCell ref="C38:D38"/>
    <mergeCell ref="C39:D39"/>
    <mergeCell ref="Z51:AA51"/>
    <mergeCell ref="Z52:AA52"/>
    <mergeCell ref="C48:D48"/>
    <mergeCell ref="C49:D49"/>
    <mergeCell ref="B50:D50"/>
    <mergeCell ref="B51:D51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2.625" style="28" customWidth="1"/>
    <col min="27" max="27" width="18.625" style="28" bestFit="1" customWidth="1"/>
    <col min="28" max="29" width="2.625" style="28" customWidth="1"/>
    <col min="30" max="16384" width="9.125" style="28" customWidth="1"/>
  </cols>
  <sheetData>
    <row r="1" spans="2:16" ht="14.25">
      <c r="B1" s="28" t="s">
        <v>183</v>
      </c>
      <c r="P1" s="28" t="s">
        <v>184</v>
      </c>
    </row>
    <row r="2" spans="2:27" ht="14.25">
      <c r="B2" s="30"/>
      <c r="C2" s="31"/>
      <c r="D2" s="128" t="s">
        <v>199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32"/>
      <c r="P2" s="30"/>
      <c r="Q2" s="128" t="s">
        <v>102</v>
      </c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133" t="s">
        <v>103</v>
      </c>
      <c r="C4" s="134"/>
      <c r="D4" s="159"/>
      <c r="E4" s="180" t="s">
        <v>41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41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65</v>
      </c>
      <c r="AA4" s="134"/>
      <c r="AB4" s="134"/>
      <c r="AC4" s="134"/>
    </row>
    <row r="5" spans="2:29" ht="14.25">
      <c r="B5" s="204"/>
      <c r="C5" s="204"/>
      <c r="D5" s="161"/>
      <c r="E5" s="126" t="s">
        <v>66</v>
      </c>
      <c r="F5" s="127"/>
      <c r="G5" s="126" t="s">
        <v>3</v>
      </c>
      <c r="H5" s="127"/>
      <c r="I5" s="126" t="s">
        <v>4</v>
      </c>
      <c r="J5" s="127"/>
      <c r="K5" s="126" t="s">
        <v>5</v>
      </c>
      <c r="L5" s="127"/>
      <c r="M5" s="126" t="s">
        <v>6</v>
      </c>
      <c r="N5" s="166"/>
      <c r="O5" s="2"/>
      <c r="P5" s="166" t="s">
        <v>42</v>
      </c>
      <c r="Q5" s="127"/>
      <c r="R5" s="126" t="s">
        <v>104</v>
      </c>
      <c r="S5" s="127"/>
      <c r="T5" s="126" t="s">
        <v>7</v>
      </c>
      <c r="U5" s="127"/>
      <c r="V5" s="126" t="s">
        <v>8</v>
      </c>
      <c r="W5" s="127"/>
      <c r="X5" s="126" t="s">
        <v>9</v>
      </c>
      <c r="Y5" s="127"/>
      <c r="Z5" s="160"/>
      <c r="AA5" s="137"/>
      <c r="AB5" s="137"/>
      <c r="AC5" s="137"/>
    </row>
    <row r="6" spans="2:29" ht="14.25">
      <c r="B6" s="204"/>
      <c r="C6" s="204"/>
      <c r="D6" s="161"/>
      <c r="E6" s="37"/>
      <c r="F6" s="38"/>
      <c r="G6" s="167" t="s">
        <v>105</v>
      </c>
      <c r="H6" s="206"/>
      <c r="I6" s="167" t="s">
        <v>106</v>
      </c>
      <c r="J6" s="206"/>
      <c r="K6" s="37"/>
      <c r="L6" s="38"/>
      <c r="M6" s="167" t="s">
        <v>107</v>
      </c>
      <c r="N6" s="168"/>
      <c r="O6" s="2"/>
      <c r="P6" s="41"/>
      <c r="Q6" s="38"/>
      <c r="R6" s="167" t="s">
        <v>107</v>
      </c>
      <c r="S6" s="206"/>
      <c r="T6" s="167" t="s">
        <v>107</v>
      </c>
      <c r="U6" s="206"/>
      <c r="V6" s="167" t="s">
        <v>108</v>
      </c>
      <c r="W6" s="206"/>
      <c r="X6" s="37"/>
      <c r="Y6" s="38"/>
      <c r="Z6" s="160"/>
      <c r="AA6" s="137"/>
      <c r="AB6" s="137"/>
      <c r="AC6" s="137"/>
    </row>
    <row r="7" spans="2:29" ht="14.25">
      <c r="B7" s="140"/>
      <c r="C7" s="140"/>
      <c r="D7" s="163"/>
      <c r="E7" s="42" t="s">
        <v>109</v>
      </c>
      <c r="F7" s="42" t="s">
        <v>110</v>
      </c>
      <c r="G7" s="42" t="s">
        <v>109</v>
      </c>
      <c r="H7" s="42" t="s">
        <v>110</v>
      </c>
      <c r="I7" s="42" t="s">
        <v>109</v>
      </c>
      <c r="J7" s="42" t="s">
        <v>110</v>
      </c>
      <c r="K7" s="42" t="s">
        <v>109</v>
      </c>
      <c r="L7" s="42" t="s">
        <v>110</v>
      </c>
      <c r="M7" s="42" t="s">
        <v>109</v>
      </c>
      <c r="N7" s="42" t="s">
        <v>110</v>
      </c>
      <c r="O7" s="43"/>
      <c r="P7" s="44" t="s">
        <v>109</v>
      </c>
      <c r="Q7" s="42" t="s">
        <v>110</v>
      </c>
      <c r="R7" s="42" t="s">
        <v>109</v>
      </c>
      <c r="S7" s="42" t="s">
        <v>110</v>
      </c>
      <c r="T7" s="42" t="s">
        <v>109</v>
      </c>
      <c r="U7" s="42" t="s">
        <v>110</v>
      </c>
      <c r="V7" s="42" t="s">
        <v>109</v>
      </c>
      <c r="W7" s="42" t="s">
        <v>110</v>
      </c>
      <c r="X7" s="42" t="s">
        <v>109</v>
      </c>
      <c r="Y7" s="42" t="s">
        <v>110</v>
      </c>
      <c r="Z7" s="162"/>
      <c r="AA7" s="140"/>
      <c r="AB7" s="140"/>
      <c r="AC7" s="140"/>
    </row>
    <row r="8" spans="4:27" s="45" customFormat="1" ht="15" customHeight="1">
      <c r="D8" s="46" t="s">
        <v>206</v>
      </c>
      <c r="E8" s="47">
        <v>11221</v>
      </c>
      <c r="F8" s="47">
        <v>8702</v>
      </c>
      <c r="G8" s="47">
        <v>262</v>
      </c>
      <c r="H8" s="47">
        <v>303</v>
      </c>
      <c r="I8" s="47">
        <v>664</v>
      </c>
      <c r="J8" s="47">
        <v>232</v>
      </c>
      <c r="K8" s="47">
        <v>210</v>
      </c>
      <c r="L8" s="47">
        <v>164</v>
      </c>
      <c r="M8" s="47">
        <v>233</v>
      </c>
      <c r="N8" s="47">
        <v>111</v>
      </c>
      <c r="O8" s="48"/>
      <c r="P8" s="49">
        <v>60</v>
      </c>
      <c r="Q8" s="50">
        <v>22</v>
      </c>
      <c r="R8" s="47">
        <v>333</v>
      </c>
      <c r="S8" s="47">
        <v>190</v>
      </c>
      <c r="T8" s="47">
        <v>1349</v>
      </c>
      <c r="U8" s="47">
        <v>1015</v>
      </c>
      <c r="V8" s="47">
        <v>173</v>
      </c>
      <c r="W8" s="47">
        <v>13</v>
      </c>
      <c r="X8" s="47">
        <v>7016</v>
      </c>
      <c r="Y8" s="47">
        <v>5857</v>
      </c>
      <c r="Z8" s="51"/>
      <c r="AA8" s="52" t="s">
        <v>206</v>
      </c>
    </row>
    <row r="9" spans="4:27" s="45" customFormat="1" ht="15" customHeight="1">
      <c r="D9" s="46" t="s">
        <v>207</v>
      </c>
      <c r="E9" s="47">
        <v>11839</v>
      </c>
      <c r="F9" s="47">
        <v>9623</v>
      </c>
      <c r="G9" s="47">
        <v>350</v>
      </c>
      <c r="H9" s="47">
        <v>433</v>
      </c>
      <c r="I9" s="47">
        <v>326</v>
      </c>
      <c r="J9" s="47">
        <v>209</v>
      </c>
      <c r="K9" s="47">
        <v>217</v>
      </c>
      <c r="L9" s="47">
        <v>146</v>
      </c>
      <c r="M9" s="47">
        <v>210</v>
      </c>
      <c r="N9" s="47">
        <v>87</v>
      </c>
      <c r="O9" s="48"/>
      <c r="P9" s="49">
        <v>62</v>
      </c>
      <c r="Q9" s="50">
        <v>27</v>
      </c>
      <c r="R9" s="47">
        <v>373</v>
      </c>
      <c r="S9" s="47">
        <v>236</v>
      </c>
      <c r="T9" s="47">
        <v>1205</v>
      </c>
      <c r="U9" s="47">
        <v>921</v>
      </c>
      <c r="V9" s="47">
        <v>171</v>
      </c>
      <c r="W9" s="47">
        <v>18</v>
      </c>
      <c r="X9" s="47">
        <v>8029</v>
      </c>
      <c r="Y9" s="47">
        <v>6779</v>
      </c>
      <c r="Z9" s="51"/>
      <c r="AA9" s="52" t="s">
        <v>207</v>
      </c>
    </row>
    <row r="10" spans="4:27" s="45" customFormat="1" ht="15" customHeight="1">
      <c r="D10" s="46" t="s">
        <v>208</v>
      </c>
      <c r="E10" s="47">
        <v>14819</v>
      </c>
      <c r="F10" s="47">
        <v>12480</v>
      </c>
      <c r="G10" s="47">
        <v>365</v>
      </c>
      <c r="H10" s="47">
        <v>495</v>
      </c>
      <c r="I10" s="47">
        <v>402</v>
      </c>
      <c r="J10" s="47">
        <v>235</v>
      </c>
      <c r="K10" s="47">
        <v>247</v>
      </c>
      <c r="L10" s="47">
        <v>157</v>
      </c>
      <c r="M10" s="47">
        <v>305</v>
      </c>
      <c r="N10" s="47">
        <v>162</v>
      </c>
      <c r="O10" s="48"/>
      <c r="P10" s="53">
        <v>37</v>
      </c>
      <c r="Q10" s="47">
        <v>8</v>
      </c>
      <c r="R10" s="47">
        <v>322</v>
      </c>
      <c r="S10" s="47">
        <v>231</v>
      </c>
      <c r="T10" s="47">
        <v>1141</v>
      </c>
      <c r="U10" s="47">
        <v>845</v>
      </c>
      <c r="V10" s="47">
        <v>166</v>
      </c>
      <c r="W10" s="47">
        <v>13</v>
      </c>
      <c r="X10" s="47">
        <v>10612</v>
      </c>
      <c r="Y10" s="47">
        <v>9274</v>
      </c>
      <c r="Z10" s="51"/>
      <c r="AA10" s="52" t="s">
        <v>208</v>
      </c>
    </row>
    <row r="11" spans="4:27" s="45" customFormat="1" ht="15" customHeight="1">
      <c r="D11" s="46" t="s">
        <v>209</v>
      </c>
      <c r="E11" s="47">
        <v>16581</v>
      </c>
      <c r="F11" s="47">
        <v>14280</v>
      </c>
      <c r="G11" s="47">
        <v>379</v>
      </c>
      <c r="H11" s="47">
        <v>542</v>
      </c>
      <c r="I11" s="47">
        <v>286</v>
      </c>
      <c r="J11" s="47">
        <v>192</v>
      </c>
      <c r="K11" s="47">
        <v>179</v>
      </c>
      <c r="L11" s="47">
        <v>124</v>
      </c>
      <c r="M11" s="47">
        <v>248</v>
      </c>
      <c r="N11" s="47">
        <v>121</v>
      </c>
      <c r="O11" s="48"/>
      <c r="P11" s="53">
        <v>28</v>
      </c>
      <c r="Q11" s="47">
        <v>9</v>
      </c>
      <c r="R11" s="47">
        <v>318</v>
      </c>
      <c r="S11" s="47">
        <v>221</v>
      </c>
      <c r="T11" s="47">
        <v>932</v>
      </c>
      <c r="U11" s="47">
        <v>647</v>
      </c>
      <c r="V11" s="47">
        <v>99</v>
      </c>
      <c r="W11" s="47">
        <v>11</v>
      </c>
      <c r="X11" s="47">
        <v>12636</v>
      </c>
      <c r="Y11" s="47">
        <v>11156</v>
      </c>
      <c r="Z11" s="51"/>
      <c r="AA11" s="52" t="s">
        <v>209</v>
      </c>
    </row>
    <row r="12" spans="4:27" s="45" customFormat="1" ht="15" customHeight="1">
      <c r="D12" s="46" t="s">
        <v>210</v>
      </c>
      <c r="E12" s="47">
        <v>16585</v>
      </c>
      <c r="F12" s="47">
        <v>14195</v>
      </c>
      <c r="G12" s="47">
        <v>416</v>
      </c>
      <c r="H12" s="47">
        <v>650</v>
      </c>
      <c r="I12" s="47">
        <v>303</v>
      </c>
      <c r="J12" s="47">
        <v>221</v>
      </c>
      <c r="K12" s="47">
        <v>206</v>
      </c>
      <c r="L12" s="47">
        <v>140</v>
      </c>
      <c r="M12" s="47">
        <v>176</v>
      </c>
      <c r="N12" s="47">
        <v>62</v>
      </c>
      <c r="O12" s="48"/>
      <c r="P12" s="53">
        <v>19</v>
      </c>
      <c r="Q12" s="47">
        <v>5</v>
      </c>
      <c r="R12" s="47">
        <v>309</v>
      </c>
      <c r="S12" s="47">
        <v>215</v>
      </c>
      <c r="T12" s="47">
        <v>1144</v>
      </c>
      <c r="U12" s="47">
        <v>717</v>
      </c>
      <c r="V12" s="47">
        <v>126</v>
      </c>
      <c r="W12" s="47">
        <v>47</v>
      </c>
      <c r="X12" s="47">
        <v>12320</v>
      </c>
      <c r="Y12" s="47">
        <v>10763</v>
      </c>
      <c r="Z12" s="51"/>
      <c r="AA12" s="52" t="s">
        <v>210</v>
      </c>
    </row>
    <row r="13" spans="4:27" s="45" customFormat="1" ht="15" customHeight="1">
      <c r="D13" s="46" t="s">
        <v>211</v>
      </c>
      <c r="E13" s="47">
        <v>14620</v>
      </c>
      <c r="F13" s="47">
        <v>12303</v>
      </c>
      <c r="G13" s="47">
        <v>512</v>
      </c>
      <c r="H13" s="47">
        <v>706</v>
      </c>
      <c r="I13" s="47">
        <v>400</v>
      </c>
      <c r="J13" s="47">
        <v>204</v>
      </c>
      <c r="K13" s="47">
        <v>253</v>
      </c>
      <c r="L13" s="47">
        <v>178</v>
      </c>
      <c r="M13" s="47">
        <v>217</v>
      </c>
      <c r="N13" s="47">
        <v>112</v>
      </c>
      <c r="O13" s="48"/>
      <c r="P13" s="53">
        <v>30</v>
      </c>
      <c r="Q13" s="47">
        <v>9</v>
      </c>
      <c r="R13" s="47">
        <v>274</v>
      </c>
      <c r="S13" s="47">
        <v>194</v>
      </c>
      <c r="T13" s="47">
        <v>1011</v>
      </c>
      <c r="U13" s="47">
        <v>691</v>
      </c>
      <c r="V13" s="47">
        <v>116</v>
      </c>
      <c r="W13" s="47">
        <v>34</v>
      </c>
      <c r="X13" s="47">
        <v>10222</v>
      </c>
      <c r="Y13" s="47">
        <v>8784</v>
      </c>
      <c r="Z13" s="51"/>
      <c r="AA13" s="52" t="s">
        <v>211</v>
      </c>
    </row>
    <row r="14" spans="2:29" s="45" customFormat="1" ht="15" customHeight="1">
      <c r="B14" s="54"/>
      <c r="C14" s="54"/>
      <c r="D14" s="46" t="s">
        <v>212</v>
      </c>
      <c r="E14" s="55">
        <v>11937</v>
      </c>
      <c r="F14" s="55">
        <v>9988</v>
      </c>
      <c r="G14" s="55">
        <v>599</v>
      </c>
      <c r="H14" s="55">
        <v>711</v>
      </c>
      <c r="I14" s="55">
        <v>231</v>
      </c>
      <c r="J14" s="55">
        <v>134</v>
      </c>
      <c r="K14" s="55">
        <v>220</v>
      </c>
      <c r="L14" s="55">
        <v>188</v>
      </c>
      <c r="M14" s="55">
        <v>228</v>
      </c>
      <c r="N14" s="55">
        <v>119</v>
      </c>
      <c r="O14" s="3"/>
      <c r="P14" s="56">
        <v>28</v>
      </c>
      <c r="Q14" s="55">
        <v>15</v>
      </c>
      <c r="R14" s="55">
        <v>270</v>
      </c>
      <c r="S14" s="55">
        <v>151</v>
      </c>
      <c r="T14" s="55">
        <v>1032</v>
      </c>
      <c r="U14" s="55">
        <v>705</v>
      </c>
      <c r="V14" s="55">
        <v>91</v>
      </c>
      <c r="W14" s="55">
        <v>40</v>
      </c>
      <c r="X14" s="55">
        <v>7442</v>
      </c>
      <c r="Y14" s="55">
        <v>6366</v>
      </c>
      <c r="Z14" s="57"/>
      <c r="AA14" s="52" t="s">
        <v>212</v>
      </c>
      <c r="AB14" s="54"/>
      <c r="AC14" s="54"/>
    </row>
    <row r="15" spans="2:29" s="45" customFormat="1" ht="15" customHeight="1">
      <c r="B15" s="54"/>
      <c r="C15" s="54"/>
      <c r="D15" s="46" t="s">
        <v>213</v>
      </c>
      <c r="E15" s="55">
        <v>10048</v>
      </c>
      <c r="F15" s="55">
        <v>8351</v>
      </c>
      <c r="G15" s="55">
        <v>631</v>
      </c>
      <c r="H15" s="55">
        <v>730</v>
      </c>
      <c r="I15" s="55">
        <v>405</v>
      </c>
      <c r="J15" s="55">
        <v>136</v>
      </c>
      <c r="K15" s="55">
        <v>194</v>
      </c>
      <c r="L15" s="55">
        <v>159</v>
      </c>
      <c r="M15" s="55">
        <v>234</v>
      </c>
      <c r="N15" s="55">
        <v>117</v>
      </c>
      <c r="O15" s="3"/>
      <c r="P15" s="56">
        <v>8</v>
      </c>
      <c r="Q15" s="55">
        <v>3</v>
      </c>
      <c r="R15" s="55">
        <v>268</v>
      </c>
      <c r="S15" s="55">
        <v>167</v>
      </c>
      <c r="T15" s="55">
        <v>921</v>
      </c>
      <c r="U15" s="55">
        <v>653</v>
      </c>
      <c r="V15" s="55">
        <v>77</v>
      </c>
      <c r="W15" s="55">
        <v>50</v>
      </c>
      <c r="X15" s="55">
        <v>5734</v>
      </c>
      <c r="Y15" s="55">
        <v>4879</v>
      </c>
      <c r="Z15" s="57"/>
      <c r="AA15" s="52" t="s">
        <v>213</v>
      </c>
      <c r="AB15" s="54"/>
      <c r="AC15" s="54"/>
    </row>
    <row r="16" spans="2:29" s="45" customFormat="1" ht="15" customHeight="1">
      <c r="B16" s="54"/>
      <c r="C16" s="54"/>
      <c r="D16" s="46" t="s">
        <v>205</v>
      </c>
      <c r="E16" s="55">
        <v>9105</v>
      </c>
      <c r="F16" s="55">
        <v>7689</v>
      </c>
      <c r="G16" s="55">
        <v>579</v>
      </c>
      <c r="H16" s="55">
        <v>700</v>
      </c>
      <c r="I16" s="55">
        <v>374</v>
      </c>
      <c r="J16" s="55">
        <v>146</v>
      </c>
      <c r="K16" s="55">
        <v>240</v>
      </c>
      <c r="L16" s="55">
        <v>192</v>
      </c>
      <c r="M16" s="55">
        <v>141</v>
      </c>
      <c r="N16" s="55">
        <v>74</v>
      </c>
      <c r="O16" s="3"/>
      <c r="P16" s="56">
        <v>9</v>
      </c>
      <c r="Q16" s="55">
        <v>7</v>
      </c>
      <c r="R16" s="55">
        <v>235</v>
      </c>
      <c r="S16" s="55">
        <v>155</v>
      </c>
      <c r="T16" s="55">
        <v>880</v>
      </c>
      <c r="U16" s="55">
        <v>700</v>
      </c>
      <c r="V16" s="55">
        <v>68</v>
      </c>
      <c r="W16" s="55">
        <v>39</v>
      </c>
      <c r="X16" s="55">
        <v>4839</v>
      </c>
      <c r="Y16" s="55">
        <v>4145</v>
      </c>
      <c r="Z16" s="57"/>
      <c r="AA16" s="52" t="s">
        <v>205</v>
      </c>
      <c r="AB16" s="54"/>
      <c r="AC16" s="54"/>
    </row>
    <row r="17" spans="2:29" s="45" customFormat="1" ht="15" customHeight="1">
      <c r="B17" s="54"/>
      <c r="C17" s="54"/>
      <c r="D17" s="58" t="s">
        <v>214</v>
      </c>
      <c r="E17" s="59">
        <f aca="true" t="shared" si="0" ref="E17:N17">SUM(E20+E34+E41+E49+E50+E51+E52)</f>
        <v>7814</v>
      </c>
      <c r="F17" s="59">
        <f t="shared" si="0"/>
        <v>6860</v>
      </c>
      <c r="G17" s="59">
        <f t="shared" si="0"/>
        <v>665</v>
      </c>
      <c r="H17" s="59">
        <f t="shared" si="0"/>
        <v>839</v>
      </c>
      <c r="I17" s="59">
        <f t="shared" si="0"/>
        <v>259</v>
      </c>
      <c r="J17" s="59">
        <f t="shared" si="0"/>
        <v>161</v>
      </c>
      <c r="K17" s="59">
        <f t="shared" si="0"/>
        <v>174</v>
      </c>
      <c r="L17" s="59">
        <f t="shared" si="0"/>
        <v>141</v>
      </c>
      <c r="M17" s="59">
        <f t="shared" si="0"/>
        <v>153</v>
      </c>
      <c r="N17" s="59">
        <f t="shared" si="0"/>
        <v>79</v>
      </c>
      <c r="O17" s="4"/>
      <c r="P17" s="60">
        <f aca="true" t="shared" si="1" ref="P17:Y17">SUM(P20+P34+P41+P49+P50+P51+P52)</f>
        <v>6</v>
      </c>
      <c r="Q17" s="60">
        <f t="shared" si="1"/>
        <v>2</v>
      </c>
      <c r="R17" s="60">
        <f t="shared" si="1"/>
        <v>220</v>
      </c>
      <c r="S17" s="60">
        <f t="shared" si="1"/>
        <v>150</v>
      </c>
      <c r="T17" s="60">
        <f t="shared" si="1"/>
        <v>929</v>
      </c>
      <c r="U17" s="60">
        <f t="shared" si="1"/>
        <v>693</v>
      </c>
      <c r="V17" s="60">
        <f t="shared" si="1"/>
        <v>30</v>
      </c>
      <c r="W17" s="60">
        <f t="shared" si="1"/>
        <v>25</v>
      </c>
      <c r="X17" s="60">
        <f t="shared" si="1"/>
        <v>3801</v>
      </c>
      <c r="Y17" s="60">
        <f t="shared" si="1"/>
        <v>3306</v>
      </c>
      <c r="Z17" s="57"/>
      <c r="AA17" s="61" t="s">
        <v>214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4:2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7" ht="15" customHeight="1">
      <c r="B20" s="146" t="s">
        <v>26</v>
      </c>
      <c r="C20" s="146"/>
      <c r="D20" s="147"/>
      <c r="E20" s="5">
        <v>6649</v>
      </c>
      <c r="F20" s="5">
        <v>5908</v>
      </c>
      <c r="G20" s="5">
        <v>645</v>
      </c>
      <c r="H20" s="5">
        <v>812</v>
      </c>
      <c r="I20" s="5">
        <v>234</v>
      </c>
      <c r="J20" s="5">
        <v>152</v>
      </c>
      <c r="K20" s="5">
        <v>123</v>
      </c>
      <c r="L20" s="5">
        <v>98</v>
      </c>
      <c r="M20" s="5">
        <v>78</v>
      </c>
      <c r="N20" s="5">
        <v>27</v>
      </c>
      <c r="O20" s="6"/>
      <c r="P20" s="6">
        <v>5</v>
      </c>
      <c r="Q20" s="5">
        <v>1</v>
      </c>
      <c r="R20" s="5">
        <v>102</v>
      </c>
      <c r="S20" s="5">
        <v>61</v>
      </c>
      <c r="T20" s="5">
        <v>706</v>
      </c>
      <c r="U20" s="5">
        <v>514</v>
      </c>
      <c r="V20" s="5">
        <v>27</v>
      </c>
      <c r="W20" s="5">
        <v>22</v>
      </c>
      <c r="X20" s="5">
        <v>3421</v>
      </c>
      <c r="Y20" s="5">
        <v>2988</v>
      </c>
      <c r="Z20" s="124" t="s">
        <v>26</v>
      </c>
      <c r="AA20" s="125"/>
    </row>
    <row r="21" spans="2:27" ht="15" customHeight="1">
      <c r="B21" s="70"/>
      <c r="C21" s="142" t="s">
        <v>27</v>
      </c>
      <c r="D21" s="143"/>
      <c r="E21" s="1">
        <v>1870</v>
      </c>
      <c r="F21" s="1">
        <v>1580</v>
      </c>
      <c r="G21" s="7">
        <v>187</v>
      </c>
      <c r="H21" s="8">
        <v>210</v>
      </c>
      <c r="I21" s="1">
        <v>67</v>
      </c>
      <c r="J21" s="1">
        <v>34</v>
      </c>
      <c r="K21" s="1">
        <v>63</v>
      </c>
      <c r="L21" s="1">
        <v>50</v>
      </c>
      <c r="M21" s="1">
        <v>16</v>
      </c>
      <c r="N21" s="1">
        <v>6</v>
      </c>
      <c r="O21" s="9"/>
      <c r="P21" s="10">
        <v>0</v>
      </c>
      <c r="Q21" s="1">
        <v>0</v>
      </c>
      <c r="R21" s="1">
        <v>52</v>
      </c>
      <c r="S21" s="1">
        <v>28</v>
      </c>
      <c r="T21" s="1">
        <v>352</v>
      </c>
      <c r="U21" s="1">
        <v>243</v>
      </c>
      <c r="V21" s="1">
        <v>3</v>
      </c>
      <c r="W21" s="1">
        <v>2</v>
      </c>
      <c r="X21" s="1">
        <v>567</v>
      </c>
      <c r="Y21" s="1">
        <v>500</v>
      </c>
      <c r="Z21" s="73"/>
      <c r="AA21" s="74" t="s">
        <v>27</v>
      </c>
    </row>
    <row r="22" spans="2:27" ht="15" customHeight="1">
      <c r="B22" s="70"/>
      <c r="C22" s="142" t="s">
        <v>28</v>
      </c>
      <c r="D22" s="143"/>
      <c r="E22" s="1">
        <v>2558</v>
      </c>
      <c r="F22" s="1">
        <v>2437</v>
      </c>
      <c r="G22" s="7">
        <v>330</v>
      </c>
      <c r="H22" s="8">
        <v>472</v>
      </c>
      <c r="I22" s="1">
        <v>159</v>
      </c>
      <c r="J22" s="1">
        <v>109</v>
      </c>
      <c r="K22" s="1">
        <v>36</v>
      </c>
      <c r="L22" s="1">
        <v>32</v>
      </c>
      <c r="M22" s="1">
        <v>21</v>
      </c>
      <c r="N22" s="1">
        <v>13</v>
      </c>
      <c r="O22" s="9"/>
      <c r="P22" s="10">
        <v>0</v>
      </c>
      <c r="Q22" s="1">
        <v>0</v>
      </c>
      <c r="R22" s="1">
        <v>9</v>
      </c>
      <c r="S22" s="1">
        <v>5</v>
      </c>
      <c r="T22" s="1">
        <v>89</v>
      </c>
      <c r="U22" s="1">
        <v>71</v>
      </c>
      <c r="V22" s="1">
        <v>15</v>
      </c>
      <c r="W22" s="1">
        <v>12</v>
      </c>
      <c r="X22" s="1">
        <v>1389</v>
      </c>
      <c r="Y22" s="1">
        <v>1214</v>
      </c>
      <c r="Z22" s="73"/>
      <c r="AA22" s="74" t="s">
        <v>28</v>
      </c>
    </row>
    <row r="23" spans="2:27" ht="15" customHeight="1">
      <c r="B23" s="70"/>
      <c r="C23" s="142" t="s">
        <v>111</v>
      </c>
      <c r="D23" s="143"/>
      <c r="E23" s="1">
        <v>190</v>
      </c>
      <c r="F23" s="1">
        <v>108</v>
      </c>
      <c r="G23" s="7">
        <v>0</v>
      </c>
      <c r="H23" s="11">
        <v>2</v>
      </c>
      <c r="I23" s="1">
        <v>0</v>
      </c>
      <c r="J23" s="1">
        <v>0</v>
      </c>
      <c r="K23" s="1">
        <v>1</v>
      </c>
      <c r="L23" s="1">
        <v>0</v>
      </c>
      <c r="M23" s="1">
        <v>20</v>
      </c>
      <c r="N23" s="1">
        <v>1</v>
      </c>
      <c r="O23" s="9"/>
      <c r="P23" s="10">
        <v>5</v>
      </c>
      <c r="Q23" s="1">
        <v>1</v>
      </c>
      <c r="R23" s="1">
        <v>19</v>
      </c>
      <c r="S23" s="1">
        <v>2</v>
      </c>
      <c r="T23" s="1">
        <v>72</v>
      </c>
      <c r="U23" s="1">
        <v>46</v>
      </c>
      <c r="V23" s="1">
        <v>0</v>
      </c>
      <c r="W23" s="1">
        <v>0</v>
      </c>
      <c r="X23" s="1">
        <v>60</v>
      </c>
      <c r="Y23" s="1">
        <v>38</v>
      </c>
      <c r="Z23" s="73"/>
      <c r="AA23" s="74" t="s">
        <v>111</v>
      </c>
    </row>
    <row r="24" spans="2:27" ht="15" customHeight="1">
      <c r="B24" s="70"/>
      <c r="C24" s="142" t="s">
        <v>112</v>
      </c>
      <c r="D24" s="143"/>
      <c r="E24" s="1">
        <v>62</v>
      </c>
      <c r="F24" s="1">
        <v>53</v>
      </c>
      <c r="G24" s="7">
        <v>0</v>
      </c>
      <c r="H24" s="1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41</v>
      </c>
      <c r="Y24" s="1">
        <v>39</v>
      </c>
      <c r="Z24" s="73"/>
      <c r="AA24" s="74" t="s">
        <v>112</v>
      </c>
    </row>
    <row r="25" spans="2:27" ht="15" customHeight="1">
      <c r="B25" s="70"/>
      <c r="C25" s="142" t="s">
        <v>113</v>
      </c>
      <c r="D25" s="143"/>
      <c r="E25" s="1">
        <v>66</v>
      </c>
      <c r="F25" s="1">
        <v>59</v>
      </c>
      <c r="G25" s="7">
        <v>0</v>
      </c>
      <c r="H25" s="8">
        <v>1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0</v>
      </c>
      <c r="S25" s="1">
        <v>0</v>
      </c>
      <c r="T25" s="1">
        <v>1</v>
      </c>
      <c r="U25" s="1">
        <v>1</v>
      </c>
      <c r="V25" s="1">
        <v>0</v>
      </c>
      <c r="W25" s="1">
        <v>0</v>
      </c>
      <c r="X25" s="1">
        <v>63</v>
      </c>
      <c r="Y25" s="1">
        <v>55</v>
      </c>
      <c r="Z25" s="73"/>
      <c r="AA25" s="74" t="s">
        <v>113</v>
      </c>
    </row>
    <row r="26" spans="2:27" ht="15" customHeight="1">
      <c r="B26" s="70"/>
      <c r="C26" s="142" t="s">
        <v>114</v>
      </c>
      <c r="D26" s="143"/>
      <c r="E26" s="1">
        <v>73</v>
      </c>
      <c r="F26" s="1">
        <v>66</v>
      </c>
      <c r="G26" s="7">
        <v>0</v>
      </c>
      <c r="H26" s="11">
        <v>0</v>
      </c>
      <c r="I26" s="1">
        <v>0</v>
      </c>
      <c r="J26" s="1">
        <v>0</v>
      </c>
      <c r="K26" s="1">
        <v>1</v>
      </c>
      <c r="L26" s="1">
        <v>1</v>
      </c>
      <c r="M26" s="1">
        <v>0</v>
      </c>
      <c r="N26" s="1">
        <v>0</v>
      </c>
      <c r="O26" s="9"/>
      <c r="P26" s="10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66</v>
      </c>
      <c r="Y26" s="1">
        <v>58</v>
      </c>
      <c r="Z26" s="73"/>
      <c r="AA26" s="74" t="s">
        <v>114</v>
      </c>
    </row>
    <row r="27" spans="2:27" ht="15" customHeight="1">
      <c r="B27" s="70"/>
      <c r="C27" s="142" t="s">
        <v>115</v>
      </c>
      <c r="D27" s="143"/>
      <c r="E27" s="1">
        <v>295</v>
      </c>
      <c r="F27" s="1">
        <v>271</v>
      </c>
      <c r="G27" s="7">
        <v>19</v>
      </c>
      <c r="H27" s="8">
        <v>27</v>
      </c>
      <c r="I27" s="1">
        <v>8</v>
      </c>
      <c r="J27" s="1">
        <v>8</v>
      </c>
      <c r="K27" s="1">
        <v>0</v>
      </c>
      <c r="L27" s="1">
        <v>0</v>
      </c>
      <c r="M27" s="1">
        <v>1</v>
      </c>
      <c r="N27" s="1">
        <v>0</v>
      </c>
      <c r="O27" s="9"/>
      <c r="P27" s="10">
        <v>0</v>
      </c>
      <c r="Q27" s="1">
        <v>0</v>
      </c>
      <c r="R27" s="1">
        <v>5</v>
      </c>
      <c r="S27" s="1">
        <v>2</v>
      </c>
      <c r="T27" s="1">
        <v>50</v>
      </c>
      <c r="U27" s="1">
        <v>37</v>
      </c>
      <c r="V27" s="1">
        <v>0</v>
      </c>
      <c r="W27" s="1">
        <v>0</v>
      </c>
      <c r="X27" s="1">
        <v>189</v>
      </c>
      <c r="Y27" s="1">
        <v>179</v>
      </c>
      <c r="Z27" s="73"/>
      <c r="AA27" s="74" t="s">
        <v>115</v>
      </c>
    </row>
    <row r="28" spans="2:27" ht="15" customHeight="1">
      <c r="B28" s="70"/>
      <c r="C28" s="142" t="s">
        <v>116</v>
      </c>
      <c r="D28" s="143"/>
      <c r="E28" s="1">
        <v>41</v>
      </c>
      <c r="F28" s="1">
        <v>38</v>
      </c>
      <c r="G28" s="7">
        <v>0</v>
      </c>
      <c r="H28" s="8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9"/>
      <c r="P28" s="10">
        <v>0</v>
      </c>
      <c r="Q28" s="1">
        <v>0</v>
      </c>
      <c r="R28" s="1">
        <v>0</v>
      </c>
      <c r="S28" s="1">
        <v>0</v>
      </c>
      <c r="T28" s="1">
        <v>3</v>
      </c>
      <c r="U28" s="1">
        <v>2</v>
      </c>
      <c r="V28" s="1">
        <v>0</v>
      </c>
      <c r="W28" s="1">
        <v>0</v>
      </c>
      <c r="X28" s="1">
        <v>28</v>
      </c>
      <c r="Y28" s="1">
        <v>27</v>
      </c>
      <c r="Z28" s="73"/>
      <c r="AA28" s="74" t="s">
        <v>116</v>
      </c>
    </row>
    <row r="29" spans="2:27" ht="15" customHeight="1">
      <c r="B29" s="70"/>
      <c r="C29" s="144" t="s">
        <v>203</v>
      </c>
      <c r="D29" s="145"/>
      <c r="E29" s="1">
        <v>89</v>
      </c>
      <c r="F29" s="1">
        <v>78</v>
      </c>
      <c r="G29" s="7">
        <v>14</v>
      </c>
      <c r="H29" s="8">
        <v>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1</v>
      </c>
      <c r="S29" s="1">
        <v>1</v>
      </c>
      <c r="T29" s="1">
        <v>1</v>
      </c>
      <c r="U29" s="1">
        <v>1</v>
      </c>
      <c r="V29" s="1">
        <v>0</v>
      </c>
      <c r="W29" s="1">
        <v>0</v>
      </c>
      <c r="X29" s="1">
        <v>53</v>
      </c>
      <c r="Y29" s="1">
        <v>47</v>
      </c>
      <c r="Z29" s="73"/>
      <c r="AA29" s="75" t="s">
        <v>203</v>
      </c>
    </row>
    <row r="30" spans="2:27" ht="15" customHeight="1">
      <c r="B30" s="70"/>
      <c r="C30" s="142" t="s">
        <v>117</v>
      </c>
      <c r="D30" s="143"/>
      <c r="E30" s="1">
        <v>862</v>
      </c>
      <c r="F30" s="1">
        <v>786</v>
      </c>
      <c r="G30" s="7">
        <v>90</v>
      </c>
      <c r="H30" s="8">
        <v>86</v>
      </c>
      <c r="I30" s="1">
        <v>0</v>
      </c>
      <c r="J30" s="1">
        <v>0</v>
      </c>
      <c r="K30" s="1">
        <v>10</v>
      </c>
      <c r="L30" s="1">
        <v>7</v>
      </c>
      <c r="M30" s="1">
        <v>5</v>
      </c>
      <c r="N30" s="1">
        <v>1</v>
      </c>
      <c r="O30" s="9"/>
      <c r="P30" s="10">
        <v>0</v>
      </c>
      <c r="Q30" s="1">
        <v>0</v>
      </c>
      <c r="R30" s="1">
        <v>6</v>
      </c>
      <c r="S30" s="1">
        <v>4</v>
      </c>
      <c r="T30" s="1">
        <v>115</v>
      </c>
      <c r="U30" s="1">
        <v>94</v>
      </c>
      <c r="V30" s="1">
        <v>6</v>
      </c>
      <c r="W30" s="1">
        <v>5</v>
      </c>
      <c r="X30" s="1">
        <v>573</v>
      </c>
      <c r="Y30" s="1">
        <v>530</v>
      </c>
      <c r="Z30" s="73"/>
      <c r="AA30" s="74" t="s">
        <v>117</v>
      </c>
    </row>
    <row r="31" spans="2:27" ht="15" customHeight="1">
      <c r="B31" s="70"/>
      <c r="C31" s="142" t="s">
        <v>118</v>
      </c>
      <c r="D31" s="143"/>
      <c r="E31" s="1">
        <v>274</v>
      </c>
      <c r="F31" s="1">
        <v>208</v>
      </c>
      <c r="G31" s="7">
        <v>0</v>
      </c>
      <c r="H31" s="8">
        <v>0</v>
      </c>
      <c r="I31" s="1">
        <v>0</v>
      </c>
      <c r="J31" s="1">
        <v>0</v>
      </c>
      <c r="K31" s="1">
        <v>4</v>
      </c>
      <c r="L31" s="1">
        <v>3</v>
      </c>
      <c r="M31" s="1">
        <v>10</v>
      </c>
      <c r="N31" s="1">
        <v>5</v>
      </c>
      <c r="O31" s="9"/>
      <c r="P31" s="10">
        <v>0</v>
      </c>
      <c r="Q31" s="1">
        <v>0</v>
      </c>
      <c r="R31" s="1">
        <v>6</v>
      </c>
      <c r="S31" s="1">
        <v>14</v>
      </c>
      <c r="T31" s="1">
        <v>6</v>
      </c>
      <c r="U31" s="1">
        <v>4</v>
      </c>
      <c r="V31" s="1">
        <v>2</v>
      </c>
      <c r="W31" s="1">
        <v>2</v>
      </c>
      <c r="X31" s="1">
        <v>208</v>
      </c>
      <c r="Y31" s="1">
        <v>141</v>
      </c>
      <c r="Z31" s="73"/>
      <c r="AA31" s="74" t="s">
        <v>118</v>
      </c>
    </row>
    <row r="32" spans="2:27" ht="15" customHeight="1">
      <c r="B32" s="70"/>
      <c r="C32" s="142" t="s">
        <v>119</v>
      </c>
      <c r="D32" s="143"/>
      <c r="E32" s="1">
        <v>43</v>
      </c>
      <c r="F32" s="1">
        <v>40</v>
      </c>
      <c r="G32" s="7">
        <v>0</v>
      </c>
      <c r="H32" s="1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2</v>
      </c>
      <c r="U32" s="1">
        <v>2</v>
      </c>
      <c r="V32" s="1">
        <v>1</v>
      </c>
      <c r="W32" s="1">
        <v>1</v>
      </c>
      <c r="X32" s="1">
        <v>37</v>
      </c>
      <c r="Y32" s="1">
        <v>35</v>
      </c>
      <c r="Z32" s="73"/>
      <c r="AA32" s="74" t="s">
        <v>119</v>
      </c>
    </row>
    <row r="33" spans="2:27" ht="15" customHeight="1">
      <c r="B33" s="70"/>
      <c r="C33" s="142" t="s">
        <v>29</v>
      </c>
      <c r="D33" s="143"/>
      <c r="E33" s="1">
        <v>226</v>
      </c>
      <c r="F33" s="1">
        <v>184</v>
      </c>
      <c r="G33" s="7">
        <v>5</v>
      </c>
      <c r="H33" s="8">
        <v>4</v>
      </c>
      <c r="I33" s="1">
        <v>0</v>
      </c>
      <c r="J33" s="1">
        <v>0</v>
      </c>
      <c r="K33" s="1">
        <v>7</v>
      </c>
      <c r="L33" s="1">
        <v>5</v>
      </c>
      <c r="M33" s="1">
        <v>5</v>
      </c>
      <c r="N33" s="1">
        <v>1</v>
      </c>
      <c r="O33" s="9"/>
      <c r="P33" s="9">
        <v>0</v>
      </c>
      <c r="Q33" s="1">
        <v>0</v>
      </c>
      <c r="R33" s="1">
        <v>4</v>
      </c>
      <c r="S33" s="1">
        <v>4</v>
      </c>
      <c r="T33" s="1">
        <v>15</v>
      </c>
      <c r="U33" s="1">
        <v>13</v>
      </c>
      <c r="V33" s="1">
        <v>0</v>
      </c>
      <c r="W33" s="1">
        <v>0</v>
      </c>
      <c r="X33" s="1">
        <v>147</v>
      </c>
      <c r="Y33" s="1">
        <v>125</v>
      </c>
      <c r="Z33" s="73"/>
      <c r="AA33" s="74" t="s">
        <v>29</v>
      </c>
    </row>
    <row r="34" spans="2:27" ht="15" customHeight="1">
      <c r="B34" s="146" t="s">
        <v>30</v>
      </c>
      <c r="C34" s="146"/>
      <c r="D34" s="147"/>
      <c r="E34" s="5">
        <v>147</v>
      </c>
      <c r="F34" s="5">
        <v>143</v>
      </c>
      <c r="G34" s="5">
        <v>1</v>
      </c>
      <c r="H34" s="5">
        <v>6</v>
      </c>
      <c r="I34" s="5">
        <v>0</v>
      </c>
      <c r="J34" s="5">
        <v>0</v>
      </c>
      <c r="K34" s="5">
        <v>6</v>
      </c>
      <c r="L34" s="5">
        <v>6</v>
      </c>
      <c r="M34" s="5">
        <v>15</v>
      </c>
      <c r="N34" s="5">
        <v>13</v>
      </c>
      <c r="O34" s="4"/>
      <c r="P34" s="6">
        <v>1</v>
      </c>
      <c r="Q34" s="5">
        <v>1</v>
      </c>
      <c r="R34" s="5">
        <v>8</v>
      </c>
      <c r="S34" s="5">
        <v>7</v>
      </c>
      <c r="T34" s="5">
        <v>41</v>
      </c>
      <c r="U34" s="5">
        <v>40</v>
      </c>
      <c r="V34" s="5">
        <v>1</v>
      </c>
      <c r="W34" s="5">
        <v>1</v>
      </c>
      <c r="X34" s="5">
        <v>57</v>
      </c>
      <c r="Y34" s="5">
        <v>55</v>
      </c>
      <c r="Z34" s="124" t="s">
        <v>30</v>
      </c>
      <c r="AA34" s="125"/>
    </row>
    <row r="35" spans="2:27" ht="15" customHeight="1">
      <c r="B35" s="70"/>
      <c r="C35" s="142" t="s">
        <v>56</v>
      </c>
      <c r="D35" s="143"/>
      <c r="E35" s="1">
        <v>29</v>
      </c>
      <c r="F35" s="1">
        <v>29</v>
      </c>
      <c r="G35" s="7">
        <v>0</v>
      </c>
      <c r="H35" s="11">
        <v>1</v>
      </c>
      <c r="I35" s="1">
        <v>0</v>
      </c>
      <c r="J35" s="1">
        <v>0</v>
      </c>
      <c r="K35" s="1">
        <v>0</v>
      </c>
      <c r="L35" s="1">
        <v>0</v>
      </c>
      <c r="M35" s="1">
        <v>7</v>
      </c>
      <c r="N35" s="1">
        <v>7</v>
      </c>
      <c r="O35" s="9"/>
      <c r="P35" s="10">
        <v>0</v>
      </c>
      <c r="Q35" s="1">
        <v>0</v>
      </c>
      <c r="R35" s="1">
        <v>1</v>
      </c>
      <c r="S35" s="1">
        <v>1</v>
      </c>
      <c r="T35" s="1">
        <v>9</v>
      </c>
      <c r="U35" s="1">
        <v>9</v>
      </c>
      <c r="V35" s="1">
        <v>1</v>
      </c>
      <c r="W35" s="1">
        <v>1</v>
      </c>
      <c r="X35" s="1">
        <v>9</v>
      </c>
      <c r="Y35" s="1">
        <v>8</v>
      </c>
      <c r="Z35" s="73"/>
      <c r="AA35" s="74" t="s">
        <v>56</v>
      </c>
    </row>
    <row r="36" spans="2:27" ht="15" customHeight="1">
      <c r="B36" s="70"/>
      <c r="C36" s="142" t="s">
        <v>57</v>
      </c>
      <c r="D36" s="143"/>
      <c r="E36" s="1">
        <v>5</v>
      </c>
      <c r="F36" s="1">
        <v>4</v>
      </c>
      <c r="G36" s="7">
        <v>0</v>
      </c>
      <c r="H36" s="11">
        <v>0</v>
      </c>
      <c r="I36" s="1">
        <v>0</v>
      </c>
      <c r="J36" s="1">
        <v>0</v>
      </c>
      <c r="K36" s="1">
        <v>0</v>
      </c>
      <c r="L36" s="1">
        <v>0</v>
      </c>
      <c r="M36" s="1">
        <v>2</v>
      </c>
      <c r="N36" s="1">
        <v>1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1</v>
      </c>
      <c r="U36" s="1">
        <v>1</v>
      </c>
      <c r="V36" s="1">
        <v>0</v>
      </c>
      <c r="W36" s="1">
        <v>0</v>
      </c>
      <c r="X36" s="1">
        <v>1</v>
      </c>
      <c r="Y36" s="1">
        <v>1</v>
      </c>
      <c r="Z36" s="73"/>
      <c r="AA36" s="74" t="s">
        <v>57</v>
      </c>
    </row>
    <row r="37" spans="2:27" ht="15" customHeight="1">
      <c r="B37" s="70"/>
      <c r="C37" s="142" t="s">
        <v>58</v>
      </c>
      <c r="D37" s="143"/>
      <c r="E37" s="1">
        <v>43</v>
      </c>
      <c r="F37" s="1">
        <v>41</v>
      </c>
      <c r="G37" s="7">
        <v>0</v>
      </c>
      <c r="H37" s="8">
        <v>0</v>
      </c>
      <c r="I37" s="1">
        <v>0</v>
      </c>
      <c r="J37" s="1">
        <v>0</v>
      </c>
      <c r="K37" s="1">
        <v>3</v>
      </c>
      <c r="L37" s="1">
        <v>3</v>
      </c>
      <c r="M37" s="1">
        <v>2</v>
      </c>
      <c r="N37" s="1">
        <v>2</v>
      </c>
      <c r="O37" s="9"/>
      <c r="P37" s="10">
        <v>0</v>
      </c>
      <c r="Q37" s="1">
        <v>0</v>
      </c>
      <c r="R37" s="1">
        <v>2</v>
      </c>
      <c r="S37" s="1">
        <v>1</v>
      </c>
      <c r="T37" s="1">
        <v>3</v>
      </c>
      <c r="U37" s="1">
        <v>2</v>
      </c>
      <c r="V37" s="1">
        <v>0</v>
      </c>
      <c r="W37" s="1">
        <v>0</v>
      </c>
      <c r="X37" s="1">
        <v>29</v>
      </c>
      <c r="Y37" s="1">
        <v>29</v>
      </c>
      <c r="Z37" s="73"/>
      <c r="AA37" s="74" t="s">
        <v>58</v>
      </c>
    </row>
    <row r="38" spans="2:27" ht="15" customHeight="1">
      <c r="B38" s="70"/>
      <c r="C38" s="142" t="s">
        <v>59</v>
      </c>
      <c r="D38" s="143"/>
      <c r="E38" s="1">
        <v>5</v>
      </c>
      <c r="F38" s="1">
        <v>6</v>
      </c>
      <c r="G38" s="7">
        <v>0</v>
      </c>
      <c r="H38" s="1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4</v>
      </c>
      <c r="U38" s="1">
        <v>4</v>
      </c>
      <c r="V38" s="1">
        <v>0</v>
      </c>
      <c r="W38" s="1">
        <v>0</v>
      </c>
      <c r="X38" s="1">
        <v>0</v>
      </c>
      <c r="Y38" s="1">
        <v>0</v>
      </c>
      <c r="Z38" s="73"/>
      <c r="AA38" s="74" t="s">
        <v>59</v>
      </c>
    </row>
    <row r="39" spans="2:27" ht="15" customHeight="1">
      <c r="B39" s="70"/>
      <c r="C39" s="142" t="s">
        <v>60</v>
      </c>
      <c r="D39" s="143"/>
      <c r="E39" s="1">
        <v>10</v>
      </c>
      <c r="F39" s="1">
        <v>9</v>
      </c>
      <c r="G39" s="7">
        <v>0</v>
      </c>
      <c r="H39" s="11">
        <v>0</v>
      </c>
      <c r="I39" s="1">
        <v>0</v>
      </c>
      <c r="J39" s="1">
        <v>0</v>
      </c>
      <c r="K39" s="1">
        <v>1</v>
      </c>
      <c r="L39" s="1">
        <v>1</v>
      </c>
      <c r="M39" s="1">
        <v>0</v>
      </c>
      <c r="N39" s="1">
        <v>0</v>
      </c>
      <c r="O39" s="9"/>
      <c r="P39" s="10">
        <v>0</v>
      </c>
      <c r="Q39" s="1">
        <v>0</v>
      </c>
      <c r="R39" s="1">
        <v>1</v>
      </c>
      <c r="S39" s="1">
        <v>2</v>
      </c>
      <c r="T39" s="1">
        <v>2</v>
      </c>
      <c r="U39" s="1">
        <v>2</v>
      </c>
      <c r="V39" s="1">
        <v>0</v>
      </c>
      <c r="W39" s="1">
        <v>0</v>
      </c>
      <c r="X39" s="1">
        <v>3</v>
      </c>
      <c r="Y39" s="1">
        <v>3</v>
      </c>
      <c r="Z39" s="73"/>
      <c r="AA39" s="74" t="s">
        <v>60</v>
      </c>
    </row>
    <row r="40" spans="2:27" ht="15" customHeight="1">
      <c r="B40" s="70"/>
      <c r="C40" s="142" t="s">
        <v>29</v>
      </c>
      <c r="D40" s="143"/>
      <c r="E40" s="1">
        <v>55</v>
      </c>
      <c r="F40" s="1">
        <v>54</v>
      </c>
      <c r="G40" s="7">
        <v>1</v>
      </c>
      <c r="H40" s="11">
        <v>4</v>
      </c>
      <c r="I40" s="1">
        <v>0</v>
      </c>
      <c r="J40" s="1">
        <v>0</v>
      </c>
      <c r="K40" s="1">
        <v>2</v>
      </c>
      <c r="L40" s="1">
        <v>2</v>
      </c>
      <c r="M40" s="1">
        <v>4</v>
      </c>
      <c r="N40" s="1">
        <v>3</v>
      </c>
      <c r="O40" s="9"/>
      <c r="P40" s="9">
        <v>1</v>
      </c>
      <c r="Q40" s="1">
        <v>1</v>
      </c>
      <c r="R40" s="1">
        <v>4</v>
      </c>
      <c r="S40" s="1">
        <v>3</v>
      </c>
      <c r="T40" s="1">
        <v>22</v>
      </c>
      <c r="U40" s="1">
        <v>22</v>
      </c>
      <c r="V40" s="1">
        <v>0</v>
      </c>
      <c r="W40" s="1">
        <v>0</v>
      </c>
      <c r="X40" s="1">
        <v>15</v>
      </c>
      <c r="Y40" s="1">
        <v>14</v>
      </c>
      <c r="Z40" s="73"/>
      <c r="AA40" s="74" t="s">
        <v>29</v>
      </c>
    </row>
    <row r="41" spans="2:27" ht="15" customHeight="1">
      <c r="B41" s="146" t="s">
        <v>31</v>
      </c>
      <c r="C41" s="146"/>
      <c r="D41" s="147"/>
      <c r="E41" s="5">
        <v>805</v>
      </c>
      <c r="F41" s="5">
        <v>621</v>
      </c>
      <c r="G41" s="5">
        <v>12</v>
      </c>
      <c r="H41" s="5">
        <v>11</v>
      </c>
      <c r="I41" s="5">
        <v>25</v>
      </c>
      <c r="J41" s="5">
        <v>9</v>
      </c>
      <c r="K41" s="5">
        <v>44</v>
      </c>
      <c r="L41" s="5">
        <v>36</v>
      </c>
      <c r="M41" s="5">
        <v>43</v>
      </c>
      <c r="N41" s="5">
        <v>30</v>
      </c>
      <c r="O41" s="4"/>
      <c r="P41" s="6">
        <v>0</v>
      </c>
      <c r="Q41" s="5">
        <v>0</v>
      </c>
      <c r="R41" s="5">
        <v>96</v>
      </c>
      <c r="S41" s="5">
        <v>70</v>
      </c>
      <c r="T41" s="5">
        <v>157</v>
      </c>
      <c r="U41" s="5">
        <v>115</v>
      </c>
      <c r="V41" s="5">
        <v>1</v>
      </c>
      <c r="W41" s="5">
        <v>1</v>
      </c>
      <c r="X41" s="5">
        <v>214</v>
      </c>
      <c r="Y41" s="5">
        <v>170</v>
      </c>
      <c r="Z41" s="124" t="s">
        <v>31</v>
      </c>
      <c r="AA41" s="125"/>
    </row>
    <row r="42" spans="2:29" ht="15" customHeight="1">
      <c r="B42" s="148" t="s">
        <v>61</v>
      </c>
      <c r="C42" s="76"/>
      <c r="D42" s="71" t="s">
        <v>32</v>
      </c>
      <c r="E42" s="7">
        <v>11</v>
      </c>
      <c r="F42" s="12">
        <v>7</v>
      </c>
      <c r="G42" s="1">
        <v>0</v>
      </c>
      <c r="H42" s="1">
        <v>0</v>
      </c>
      <c r="I42" s="1">
        <v>0</v>
      </c>
      <c r="J42" s="1">
        <v>0</v>
      </c>
      <c r="K42" s="1">
        <v>5</v>
      </c>
      <c r="L42" s="1">
        <v>3</v>
      </c>
      <c r="M42" s="1">
        <v>2</v>
      </c>
      <c r="N42" s="1">
        <v>2</v>
      </c>
      <c r="O42" s="9"/>
      <c r="P42" s="10">
        <v>0</v>
      </c>
      <c r="Q42" s="1">
        <v>0</v>
      </c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77"/>
      <c r="AA42" s="74" t="s">
        <v>32</v>
      </c>
      <c r="AC42" s="141" t="s">
        <v>120</v>
      </c>
    </row>
    <row r="43" spans="2:29" ht="15" customHeight="1">
      <c r="B43" s="148"/>
      <c r="C43" s="76"/>
      <c r="D43" s="71" t="s">
        <v>33</v>
      </c>
      <c r="E43" s="7">
        <v>2</v>
      </c>
      <c r="F43" s="12">
        <v>2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1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77"/>
      <c r="AA43" s="74" t="s">
        <v>33</v>
      </c>
      <c r="AC43" s="141"/>
    </row>
    <row r="44" spans="2:29" ht="15" customHeight="1">
      <c r="B44" s="148"/>
      <c r="C44" s="76"/>
      <c r="D44" s="71" t="s">
        <v>34</v>
      </c>
      <c r="E44" s="7">
        <v>1</v>
      </c>
      <c r="F44" s="12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34</v>
      </c>
      <c r="AC44" s="141"/>
    </row>
    <row r="45" spans="2:29" ht="15" customHeight="1">
      <c r="B45" s="148"/>
      <c r="C45" s="76"/>
      <c r="D45" s="71" t="s">
        <v>29</v>
      </c>
      <c r="E45" s="1">
        <v>108</v>
      </c>
      <c r="F45" s="1">
        <v>72</v>
      </c>
      <c r="G45" s="1">
        <v>0</v>
      </c>
      <c r="H45" s="1">
        <v>0</v>
      </c>
      <c r="I45" s="1">
        <v>1</v>
      </c>
      <c r="J45" s="1">
        <v>1</v>
      </c>
      <c r="K45" s="1">
        <v>10</v>
      </c>
      <c r="L45" s="1">
        <v>9</v>
      </c>
      <c r="M45" s="1">
        <v>5</v>
      </c>
      <c r="N45" s="1">
        <v>3</v>
      </c>
      <c r="O45" s="1"/>
      <c r="P45" s="13">
        <v>0</v>
      </c>
      <c r="Q45" s="1">
        <v>0</v>
      </c>
      <c r="R45" s="1">
        <v>20</v>
      </c>
      <c r="S45" s="1">
        <v>17</v>
      </c>
      <c r="T45" s="1">
        <v>12</v>
      </c>
      <c r="U45" s="1">
        <v>8</v>
      </c>
      <c r="V45" s="1">
        <v>0</v>
      </c>
      <c r="W45" s="1">
        <v>0</v>
      </c>
      <c r="X45" s="1">
        <v>18</v>
      </c>
      <c r="Y45" s="1">
        <v>15</v>
      </c>
      <c r="Z45" s="77"/>
      <c r="AA45" s="74" t="s">
        <v>29</v>
      </c>
      <c r="AC45" s="141"/>
    </row>
    <row r="46" spans="2:27" ht="15" customHeight="1">
      <c r="B46" s="45"/>
      <c r="C46" s="142" t="s">
        <v>121</v>
      </c>
      <c r="D46" s="143"/>
      <c r="E46" s="1">
        <v>13</v>
      </c>
      <c r="F46" s="1">
        <v>12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0">
        <v>0</v>
      </c>
      <c r="Q46" s="1">
        <v>0</v>
      </c>
      <c r="R46" s="1">
        <v>3</v>
      </c>
      <c r="S46" s="1">
        <v>2</v>
      </c>
      <c r="T46" s="1">
        <v>2</v>
      </c>
      <c r="U46" s="1">
        <v>2</v>
      </c>
      <c r="V46" s="1">
        <v>0</v>
      </c>
      <c r="W46" s="1">
        <v>0</v>
      </c>
      <c r="X46" s="1">
        <v>6</v>
      </c>
      <c r="Y46" s="1">
        <v>6</v>
      </c>
      <c r="Z46" s="51"/>
      <c r="AA46" s="74" t="s">
        <v>121</v>
      </c>
    </row>
    <row r="47" spans="2:27" ht="15" customHeight="1">
      <c r="B47" s="45"/>
      <c r="C47" s="142" t="s">
        <v>122</v>
      </c>
      <c r="D47" s="143"/>
      <c r="E47" s="1">
        <v>401</v>
      </c>
      <c r="F47" s="1">
        <v>309</v>
      </c>
      <c r="G47" s="1">
        <v>7</v>
      </c>
      <c r="H47" s="1">
        <v>6</v>
      </c>
      <c r="I47" s="1">
        <v>21</v>
      </c>
      <c r="J47" s="1">
        <v>5</v>
      </c>
      <c r="K47" s="1">
        <v>24</v>
      </c>
      <c r="L47" s="1">
        <v>19</v>
      </c>
      <c r="M47" s="1">
        <v>14</v>
      </c>
      <c r="N47" s="1">
        <v>9</v>
      </c>
      <c r="O47" s="9"/>
      <c r="P47" s="10">
        <v>0</v>
      </c>
      <c r="Q47" s="1">
        <v>0</v>
      </c>
      <c r="R47" s="1">
        <v>51</v>
      </c>
      <c r="S47" s="1">
        <v>37</v>
      </c>
      <c r="T47" s="1">
        <v>123</v>
      </c>
      <c r="U47" s="1">
        <v>86</v>
      </c>
      <c r="V47" s="1">
        <v>0</v>
      </c>
      <c r="W47" s="1">
        <v>0</v>
      </c>
      <c r="X47" s="1">
        <v>50</v>
      </c>
      <c r="Y47" s="1">
        <v>40</v>
      </c>
      <c r="Z47" s="51"/>
      <c r="AA47" s="74" t="s">
        <v>122</v>
      </c>
    </row>
    <row r="48" spans="2:27" ht="15" customHeight="1">
      <c r="B48" s="45"/>
      <c r="C48" s="142" t="s">
        <v>123</v>
      </c>
      <c r="D48" s="143"/>
      <c r="E48" s="1">
        <v>269</v>
      </c>
      <c r="F48" s="1">
        <v>218</v>
      </c>
      <c r="G48" s="1">
        <v>5</v>
      </c>
      <c r="H48" s="1">
        <v>5</v>
      </c>
      <c r="I48" s="1">
        <v>3</v>
      </c>
      <c r="J48" s="1">
        <v>3</v>
      </c>
      <c r="K48" s="1">
        <v>4</v>
      </c>
      <c r="L48" s="1">
        <v>4</v>
      </c>
      <c r="M48" s="1">
        <v>22</v>
      </c>
      <c r="N48" s="1">
        <v>16</v>
      </c>
      <c r="O48" s="9"/>
      <c r="P48" s="10">
        <v>0</v>
      </c>
      <c r="Q48" s="1">
        <v>0</v>
      </c>
      <c r="R48" s="1">
        <v>20</v>
      </c>
      <c r="S48" s="1">
        <v>11</v>
      </c>
      <c r="T48" s="1">
        <v>20</v>
      </c>
      <c r="U48" s="1">
        <v>19</v>
      </c>
      <c r="V48" s="1">
        <v>1</v>
      </c>
      <c r="W48" s="1">
        <v>1</v>
      </c>
      <c r="X48" s="1">
        <v>140</v>
      </c>
      <c r="Y48" s="1">
        <v>109</v>
      </c>
      <c r="Z48" s="51"/>
      <c r="AA48" s="74" t="s">
        <v>123</v>
      </c>
    </row>
    <row r="49" spans="2:27" ht="15" customHeight="1">
      <c r="B49" s="146" t="s">
        <v>124</v>
      </c>
      <c r="C49" s="146"/>
      <c r="D49" s="147"/>
      <c r="E49" s="5">
        <v>189</v>
      </c>
      <c r="F49" s="5">
        <v>167</v>
      </c>
      <c r="G49" s="5">
        <v>7</v>
      </c>
      <c r="H49" s="5">
        <v>10</v>
      </c>
      <c r="I49" s="5">
        <v>0</v>
      </c>
      <c r="J49" s="5">
        <v>0</v>
      </c>
      <c r="K49" s="5">
        <v>1</v>
      </c>
      <c r="L49" s="5">
        <v>1</v>
      </c>
      <c r="M49" s="5">
        <v>10</v>
      </c>
      <c r="N49" s="5">
        <v>6</v>
      </c>
      <c r="O49" s="6"/>
      <c r="P49" s="14">
        <v>0</v>
      </c>
      <c r="Q49" s="5">
        <v>0</v>
      </c>
      <c r="R49" s="5">
        <v>10</v>
      </c>
      <c r="S49" s="5">
        <v>7</v>
      </c>
      <c r="T49" s="5">
        <v>21</v>
      </c>
      <c r="U49" s="5">
        <v>22</v>
      </c>
      <c r="V49" s="5">
        <v>1</v>
      </c>
      <c r="W49" s="5">
        <v>1</v>
      </c>
      <c r="X49" s="5">
        <v>103</v>
      </c>
      <c r="Y49" s="5">
        <v>87</v>
      </c>
      <c r="Z49" s="124" t="s">
        <v>124</v>
      </c>
      <c r="AA49" s="125"/>
    </row>
    <row r="50" spans="2:27" ht="15" customHeight="1">
      <c r="B50" s="146" t="s">
        <v>125</v>
      </c>
      <c r="C50" s="146"/>
      <c r="D50" s="147"/>
      <c r="E50" s="5">
        <v>19</v>
      </c>
      <c r="F50" s="5">
        <v>17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7</v>
      </c>
      <c r="N50" s="5">
        <v>3</v>
      </c>
      <c r="O50" s="6"/>
      <c r="P50" s="14">
        <v>0</v>
      </c>
      <c r="Q50" s="5">
        <v>0</v>
      </c>
      <c r="R50" s="5">
        <v>4</v>
      </c>
      <c r="S50" s="5">
        <v>5</v>
      </c>
      <c r="T50" s="5">
        <v>0</v>
      </c>
      <c r="U50" s="5">
        <v>0</v>
      </c>
      <c r="V50" s="5">
        <v>0</v>
      </c>
      <c r="W50" s="5">
        <v>0</v>
      </c>
      <c r="X50" s="5">
        <v>5</v>
      </c>
      <c r="Y50" s="5">
        <v>5</v>
      </c>
      <c r="Z50" s="124" t="s">
        <v>125</v>
      </c>
      <c r="AA50" s="125"/>
    </row>
    <row r="51" spans="2:27" ht="15" customHeight="1">
      <c r="B51" s="146" t="s">
        <v>126</v>
      </c>
      <c r="C51" s="146"/>
      <c r="D51" s="147"/>
      <c r="E51" s="5">
        <v>5</v>
      </c>
      <c r="F51" s="1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4</v>
      </c>
      <c r="U51" s="5">
        <v>2</v>
      </c>
      <c r="V51" s="5">
        <v>0</v>
      </c>
      <c r="W51" s="5">
        <v>0</v>
      </c>
      <c r="X51" s="5">
        <v>1</v>
      </c>
      <c r="Y51" s="5">
        <v>1</v>
      </c>
      <c r="Z51" s="124" t="s">
        <v>126</v>
      </c>
      <c r="AA51" s="125"/>
    </row>
    <row r="52" spans="2:29" ht="15" customHeight="1" thickBot="1">
      <c r="B52" s="131" t="s">
        <v>127</v>
      </c>
      <c r="C52" s="131"/>
      <c r="D52" s="150"/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130" t="s">
        <v>127</v>
      </c>
      <c r="AA52" s="131"/>
      <c r="AB52" s="78"/>
      <c r="AC52" s="78"/>
    </row>
    <row r="53" spans="2:26" ht="17.25" customHeight="1">
      <c r="B53" s="207" t="s">
        <v>187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15" ht="15" customHeight="1">
      <c r="B54" s="205" t="s">
        <v>190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35"/>
    </row>
    <row r="56" spans="4:25" ht="14.25">
      <c r="D56" s="28" t="s">
        <v>150</v>
      </c>
      <c r="E56" s="81">
        <f>SUM(E20,E34,E41,E49:E52)-E17</f>
        <v>0</v>
      </c>
      <c r="F56" s="81">
        <f>SUM(F20,F34,F41,F49:F52)-F17</f>
        <v>0</v>
      </c>
      <c r="G56" s="81">
        <f aca="true" t="shared" si="2" ref="G56:N56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aca="true" t="shared" si="3" ref="Q56:Y56">SUM(Q20,Q34,Q41,Q49:Q52)-Q17</f>
        <v>0</v>
      </c>
      <c r="R56" s="81">
        <f t="shared" si="3"/>
        <v>0</v>
      </c>
      <c r="S56" s="81"/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4:25" ht="14.25">
      <c r="D57" s="28" t="s">
        <v>145</v>
      </c>
      <c r="E57" s="81">
        <f>SUM(E21:E33)-E20</f>
        <v>0</v>
      </c>
      <c r="F57" s="81">
        <f aca="true" t="shared" si="4" ref="F57:N57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aca="true" t="shared" si="5" ref="Q57:Y57">SUM(Q21:Q33)-Q20</f>
        <v>0</v>
      </c>
      <c r="R57" s="81">
        <f t="shared" si="5"/>
        <v>0</v>
      </c>
      <c r="S57" s="81"/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4:25" ht="14.25">
      <c r="D58" s="28" t="s">
        <v>146</v>
      </c>
      <c r="E58" s="81">
        <f>SUM(E35:E40)-E34</f>
        <v>0</v>
      </c>
      <c r="F58" s="81">
        <f aca="true" t="shared" si="6" ref="F58:N58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aca="true" t="shared" si="7" ref="Q58:Y58">SUM(Q35:Q40)-Q34</f>
        <v>0</v>
      </c>
      <c r="R58" s="81">
        <f t="shared" si="7"/>
        <v>0</v>
      </c>
      <c r="S58" s="81"/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4:25" ht="14.25">
      <c r="D59" s="28" t="s">
        <v>147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8" ref="I59:N59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aca="true" t="shared" si="9" ref="Q59:Y59">SUM(Q42:Q48)-Q41</f>
        <v>0</v>
      </c>
      <c r="R59" s="81">
        <f t="shared" si="9"/>
        <v>0</v>
      </c>
      <c r="S59" s="81"/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4:25" ht="14.25">
      <c r="D60" s="28" t="s">
        <v>148</v>
      </c>
      <c r="E60" s="82">
        <f>SUM(E42:E45)</f>
        <v>122</v>
      </c>
      <c r="F60" s="82">
        <f aca="true" t="shared" si="10" ref="F60:Y60">SUM(F42:F45)</f>
        <v>82</v>
      </c>
      <c r="G60" s="82">
        <f t="shared" si="10"/>
        <v>0</v>
      </c>
      <c r="H60" s="82">
        <f t="shared" si="10"/>
        <v>0</v>
      </c>
      <c r="I60" s="82">
        <f t="shared" si="10"/>
        <v>1</v>
      </c>
      <c r="J60" s="82">
        <f t="shared" si="10"/>
        <v>1</v>
      </c>
      <c r="K60" s="82">
        <f t="shared" si="10"/>
        <v>16</v>
      </c>
      <c r="L60" s="82">
        <f t="shared" si="10"/>
        <v>13</v>
      </c>
      <c r="M60" s="82">
        <f t="shared" si="10"/>
        <v>7</v>
      </c>
      <c r="N60" s="82">
        <f t="shared" si="10"/>
        <v>5</v>
      </c>
      <c r="P60" s="82">
        <f t="shared" si="10"/>
        <v>0</v>
      </c>
      <c r="Q60" s="82">
        <f t="shared" si="10"/>
        <v>0</v>
      </c>
      <c r="R60" s="82">
        <f t="shared" si="10"/>
        <v>22</v>
      </c>
      <c r="S60" s="82"/>
      <c r="T60" s="82">
        <f t="shared" si="10"/>
        <v>12</v>
      </c>
      <c r="U60" s="82">
        <f t="shared" si="10"/>
        <v>8</v>
      </c>
      <c r="V60" s="82">
        <f t="shared" si="10"/>
        <v>0</v>
      </c>
      <c r="W60" s="82">
        <f t="shared" si="10"/>
        <v>0</v>
      </c>
      <c r="X60" s="82">
        <f t="shared" si="10"/>
        <v>18</v>
      </c>
      <c r="Y60" s="82">
        <f t="shared" si="10"/>
        <v>15</v>
      </c>
    </row>
    <row r="61" spans="4:25" ht="14.25">
      <c r="D61" s="28" t="s">
        <v>149</v>
      </c>
      <c r="E61" s="81">
        <f aca="true" t="shared" si="11" ref="E61:J6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2" ref="P61:Y61">SUM(P42:P45)-P60</f>
        <v>0</v>
      </c>
      <c r="Q61" s="81">
        <f t="shared" si="12"/>
        <v>0</v>
      </c>
      <c r="R61" s="81">
        <f t="shared" si="12"/>
        <v>0</v>
      </c>
      <c r="S61" s="81"/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sheetProtection/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P4:Y4"/>
    <mergeCell ref="E4:N4"/>
    <mergeCell ref="E5:F5"/>
    <mergeCell ref="R5:S5"/>
    <mergeCell ref="V5:W5"/>
    <mergeCell ref="T5:U5"/>
    <mergeCell ref="P5:Q5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Z52:AA52"/>
    <mergeCell ref="Z4:AC7"/>
    <mergeCell ref="AC42:AC45"/>
    <mergeCell ref="Z49:AA49"/>
    <mergeCell ref="Z50:AA50"/>
    <mergeCell ref="Z51:AA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2022-07-28T02:39:15Z</dcterms:created>
  <dcterms:modified xsi:type="dcterms:W3CDTF">2022-07-28T02:39:15Z</dcterms:modified>
  <cp:category/>
  <cp:version/>
  <cp:contentType/>
  <cp:contentStatus/>
</cp:coreProperties>
</file>