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800" activeTab="1"/>
  </bookViews>
  <sheets>
    <sheet name="01" sheetId="1" r:id="rId1"/>
    <sheet name="02" sheetId="2" r:id="rId2"/>
  </sheets>
  <definedNames>
    <definedName name="_xlnm.Print_Area" localSheetId="0">'01'!$B$2:$O$64,'01'!$Q$2:$AE$64</definedName>
    <definedName name="_xlnm.Print_Area" localSheetId="1">'02'!$B$2:$O$64,'02'!$Q$2:$AE$64</definedName>
  </definedNames>
  <calcPr fullCalcOnLoad="1"/>
</workbook>
</file>

<file path=xl/sharedStrings.xml><?xml version="1.0" encoding="utf-8"?>
<sst xmlns="http://schemas.openxmlformats.org/spreadsheetml/2006/main" count="350" uniqueCount="103">
  <si>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</si>
  <si>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</si>
  <si>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</si>
  <si>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</si>
  <si>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</si>
  <si>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</si>
  <si>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</si>
  <si>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</si>
  <si>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</si>
  <si>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</si>
  <si>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</si>
  <si>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</si>
  <si>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</si>
  <si>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</si>
  <si>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</si>
  <si>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</si>
  <si>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</si>
  <si>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</si>
  <si>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</si>
  <si>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</si>
  <si>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</si>
  <si>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</si>
  <si>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</si>
  <si>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</si>
  <si>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</si>
  <si>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</si>
  <si>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</si>
  <si>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</si>
  <si>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</si>
  <si>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</si>
  <si>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</si>
  <si>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</si>
  <si>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</si>
  <si>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　犯行時の年齢
  罪  種</t>
  </si>
  <si>
    <t>犯行時の年齢
  　　　　　　　　罪  種</t>
  </si>
  <si>
    <t>犯行時の年齢
  　　　　　　　　　罪  種</t>
  </si>
  <si>
    <t>あっせん利得処罰法</t>
  </si>
  <si>
    <t>賭博開張等</t>
  </si>
  <si>
    <t>総数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</si>
  <si>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</si>
  <si>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</si>
  <si>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</si>
  <si>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</si>
  <si>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</si>
  <si>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</si>
  <si>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</si>
  <si>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</si>
  <si>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</si>
  <si>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</si>
  <si>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</si>
  <si>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</si>
  <si>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</si>
  <si>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</si>
  <si>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</si>
  <si>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</si>
  <si>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</si>
  <si>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</si>
  <si>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</si>
  <si>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</si>
  <si>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</si>
  <si>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</si>
  <si>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</si>
  <si>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</si>
  <si>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</si>
  <si>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</si>
  <si>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</si>
  <si>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</si>
  <si>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</si>
  <si>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</si>
  <si>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</si>
  <si>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</si>
  <si>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</si>
  <si>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</si>
  <si>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</si>
  <si>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</si>
  <si>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</si>
  <si>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</si>
  <si>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</si>
  <si>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２０歳未満</t>
  </si>
  <si>
    <t>２０歳以上</t>
  </si>
  <si>
    <t>年齢別  検挙件数（総数表）</t>
  </si>
  <si>
    <t>年齢別  検挙件数（女表）</t>
  </si>
  <si>
    <t>検挙２０９</t>
  </si>
  <si>
    <t>検挙２１０</t>
  </si>
  <si>
    <t>検挙２１１</t>
  </si>
  <si>
    <t>検挙２１２</t>
  </si>
  <si>
    <t>注 解決事件を除く</t>
  </si>
  <si>
    <t>22　罪種別　主たる被疑者の犯行時の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</si>
  <si>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</si>
  <si>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</si>
  <si>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</si>
  <si>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</si>
  <si>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</si>
  <si>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</si>
  <si>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</si>
  <si>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</si>
  <si>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</si>
  <si>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</si>
  <si>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20未満</t>
  </si>
  <si>
    <t>20以上</t>
  </si>
  <si>
    <t>総数</t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</si>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</sst>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1"/>
  <sheetViews>
    <sheetView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IV16384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10.375" style="2" customWidth="1"/>
    <col min="9" max="9" width="10.125" style="2" customWidth="1"/>
    <col min="10" max="15" width="9.125" style="2" customWidth="1"/>
    <col min="16" max="16" width="3.625" style="2" customWidth="1"/>
    <col min="17" max="25" width="8.50390625" style="2" customWidth="1"/>
    <col min="26" max="30" width="2.625" style="1" customWidth="1"/>
    <col min="31" max="31" width="15.50390625" style="1" customWidth="1"/>
    <col min="32" max="16384" width="9.125" style="2" customWidth="1"/>
  </cols>
  <sheetData>
    <row r="1" spans="2:17" ht="12">
      <c r="B1" s="1" t="s">
        <v>82</v>
      </c>
      <c r="Q1" s="2" t="s">
        <v>83</v>
      </c>
    </row>
    <row r="2" spans="2:31" s="3" customFormat="1" ht="14.25">
      <c r="B2" s="4"/>
      <c r="C2" s="4"/>
      <c r="D2" s="4"/>
      <c r="E2" s="4"/>
      <c r="F2" s="4"/>
      <c r="G2" s="4"/>
      <c r="H2" s="112" t="s">
        <v>87</v>
      </c>
      <c r="I2" s="112"/>
      <c r="J2" s="112"/>
      <c r="K2" s="112"/>
      <c r="L2" s="112"/>
      <c r="M2" s="112"/>
      <c r="N2" s="112"/>
      <c r="O2" s="4"/>
      <c r="Q2" s="4"/>
      <c r="R2" s="112" t="s">
        <v>80</v>
      </c>
      <c r="S2" s="112"/>
      <c r="T2" s="112"/>
      <c r="U2" s="112"/>
      <c r="V2" s="112"/>
      <c r="W2" s="112"/>
      <c r="X2" s="112"/>
      <c r="Y2" s="112"/>
      <c r="Z2" s="4"/>
      <c r="AA2" s="4"/>
      <c r="AB2" s="4"/>
      <c r="AC2" s="4"/>
      <c r="AD2" s="4"/>
      <c r="AE2" s="4"/>
    </row>
    <row r="3" spans="1:31" s="8" customFormat="1" ht="14.25">
      <c r="A3" s="5"/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86</v>
      </c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76" t="s">
        <v>33</v>
      </c>
      <c r="C5" s="77"/>
      <c r="D5" s="77"/>
      <c r="E5" s="77"/>
      <c r="F5" s="77"/>
      <c r="G5" s="78"/>
      <c r="H5" s="85" t="s">
        <v>38</v>
      </c>
      <c r="I5" s="105" t="s">
        <v>78</v>
      </c>
      <c r="J5" s="103"/>
      <c r="K5" s="103"/>
      <c r="L5" s="103"/>
      <c r="M5" s="103"/>
      <c r="N5" s="103"/>
      <c r="O5" s="103"/>
      <c r="P5" s="12"/>
      <c r="Q5" s="103" t="s">
        <v>79</v>
      </c>
      <c r="R5" s="103"/>
      <c r="S5" s="103"/>
      <c r="T5" s="103"/>
      <c r="U5" s="103"/>
      <c r="V5" s="103"/>
      <c r="W5" s="103"/>
      <c r="X5" s="103"/>
      <c r="Y5" s="104"/>
      <c r="Z5" s="93" t="s">
        <v>35</v>
      </c>
      <c r="AA5" s="94"/>
      <c r="AB5" s="94"/>
      <c r="AC5" s="94"/>
      <c r="AD5" s="94"/>
      <c r="AE5" s="94"/>
    </row>
    <row r="6" spans="1:31" s="13" customFormat="1" ht="13.5" customHeight="1">
      <c r="A6" s="2"/>
      <c r="B6" s="79"/>
      <c r="C6" s="79"/>
      <c r="D6" s="79"/>
      <c r="E6" s="79"/>
      <c r="F6" s="79"/>
      <c r="G6" s="80"/>
      <c r="H6" s="86"/>
      <c r="I6" s="71" t="s">
        <v>0</v>
      </c>
      <c r="J6" s="71" t="s">
        <v>1</v>
      </c>
      <c r="K6" s="71" t="s">
        <v>2</v>
      </c>
      <c r="L6" s="71" t="s">
        <v>3</v>
      </c>
      <c r="M6" s="71" t="s">
        <v>4</v>
      </c>
      <c r="N6" s="71" t="s">
        <v>5</v>
      </c>
      <c r="O6" s="106" t="s">
        <v>6</v>
      </c>
      <c r="P6" s="14"/>
      <c r="Q6" s="109" t="s">
        <v>0</v>
      </c>
      <c r="R6" s="71" t="s">
        <v>7</v>
      </c>
      <c r="S6" s="71" t="s">
        <v>8</v>
      </c>
      <c r="T6" s="71" t="s">
        <v>9</v>
      </c>
      <c r="U6" s="71" t="s">
        <v>10</v>
      </c>
      <c r="V6" s="71" t="s">
        <v>11</v>
      </c>
      <c r="W6" s="71" t="s">
        <v>12</v>
      </c>
      <c r="X6" s="71" t="s">
        <v>13</v>
      </c>
      <c r="Y6" s="71" t="s">
        <v>14</v>
      </c>
      <c r="Z6" s="95"/>
      <c r="AA6" s="96"/>
      <c r="AB6" s="96"/>
      <c r="AC6" s="96"/>
      <c r="AD6" s="96"/>
      <c r="AE6" s="96"/>
    </row>
    <row r="7" spans="1:32" s="13" customFormat="1" ht="13.5" customHeight="1">
      <c r="A7" s="15"/>
      <c r="B7" s="81"/>
      <c r="C7" s="81"/>
      <c r="D7" s="81"/>
      <c r="E7" s="81"/>
      <c r="F7" s="81"/>
      <c r="G7" s="82"/>
      <c r="H7" s="86"/>
      <c r="I7" s="72"/>
      <c r="J7" s="72"/>
      <c r="K7" s="72"/>
      <c r="L7" s="72"/>
      <c r="M7" s="72"/>
      <c r="N7" s="72"/>
      <c r="O7" s="107"/>
      <c r="P7" s="16"/>
      <c r="Q7" s="110"/>
      <c r="R7" s="72"/>
      <c r="S7" s="72"/>
      <c r="T7" s="72"/>
      <c r="U7" s="72"/>
      <c r="V7" s="72"/>
      <c r="W7" s="72"/>
      <c r="X7" s="72"/>
      <c r="Y7" s="72"/>
      <c r="Z7" s="95"/>
      <c r="AA7" s="96"/>
      <c r="AB7" s="96"/>
      <c r="AC7" s="96"/>
      <c r="AD7" s="96"/>
      <c r="AE7" s="96"/>
      <c r="AF7" s="13" t="s">
        <v>88</v>
      </c>
    </row>
    <row r="8" spans="1:34" s="13" customFormat="1" ht="13.5" customHeight="1">
      <c r="A8" s="15"/>
      <c r="B8" s="83"/>
      <c r="C8" s="83"/>
      <c r="D8" s="83"/>
      <c r="E8" s="83"/>
      <c r="F8" s="83"/>
      <c r="G8" s="84"/>
      <c r="H8" s="87"/>
      <c r="I8" s="73"/>
      <c r="J8" s="73"/>
      <c r="K8" s="73"/>
      <c r="L8" s="73"/>
      <c r="M8" s="73"/>
      <c r="N8" s="73"/>
      <c r="O8" s="108"/>
      <c r="P8" s="14"/>
      <c r="Q8" s="111"/>
      <c r="R8" s="73"/>
      <c r="S8" s="73"/>
      <c r="T8" s="73"/>
      <c r="U8" s="73"/>
      <c r="V8" s="73"/>
      <c r="W8" s="73"/>
      <c r="X8" s="73"/>
      <c r="Y8" s="73"/>
      <c r="Z8" s="97"/>
      <c r="AA8" s="98"/>
      <c r="AB8" s="98"/>
      <c r="AC8" s="98"/>
      <c r="AD8" s="98"/>
      <c r="AE8" s="98"/>
      <c r="AF8" s="17" t="s">
        <v>100</v>
      </c>
      <c r="AG8" s="17" t="s">
        <v>98</v>
      </c>
      <c r="AH8" s="17" t="s">
        <v>99</v>
      </c>
    </row>
    <row r="9" spans="1:34" s="25" customFormat="1" ht="12">
      <c r="A9" s="2"/>
      <c r="B9" s="74" t="s">
        <v>75</v>
      </c>
      <c r="C9" s="74"/>
      <c r="D9" s="74"/>
      <c r="E9" s="74"/>
      <c r="F9" s="74"/>
      <c r="G9" s="75"/>
      <c r="H9" s="18">
        <f>SUM(J9:O9,R9:Y9)</f>
        <v>486016</v>
      </c>
      <c r="I9" s="19">
        <f>SUM(J9:O9)</f>
        <v>82794</v>
      </c>
      <c r="J9" s="18">
        <v>16250</v>
      </c>
      <c r="K9" s="18">
        <v>17673</v>
      </c>
      <c r="L9" s="18">
        <v>17248</v>
      </c>
      <c r="M9" s="18">
        <v>11720</v>
      </c>
      <c r="N9" s="18">
        <v>10079</v>
      </c>
      <c r="O9" s="18">
        <v>9824</v>
      </c>
      <c r="P9" s="20"/>
      <c r="Q9" s="21">
        <f>SUM(R9:Y9)</f>
        <v>403222</v>
      </c>
      <c r="R9" s="18">
        <v>48941</v>
      </c>
      <c r="S9" s="18">
        <v>46658</v>
      </c>
      <c r="T9" s="18">
        <v>95763</v>
      </c>
      <c r="U9" s="18">
        <v>72787</v>
      </c>
      <c r="V9" s="18">
        <v>57874</v>
      </c>
      <c r="W9" s="18">
        <v>27295</v>
      </c>
      <c r="X9" s="18">
        <v>20973</v>
      </c>
      <c r="Y9" s="18">
        <v>32931</v>
      </c>
      <c r="Z9" s="88" t="s">
        <v>75</v>
      </c>
      <c r="AA9" s="64"/>
      <c r="AB9" s="64"/>
      <c r="AC9" s="64"/>
      <c r="AD9" s="64"/>
      <c r="AE9" s="64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64" t="s">
        <v>76</v>
      </c>
      <c r="D10" s="64"/>
      <c r="E10" s="64"/>
      <c r="F10" s="64"/>
      <c r="G10" s="65"/>
      <c r="H10" s="18">
        <f aca="true" t="shared" si="0" ref="H10:H64">SUM(J10:O10,R10:Y10)</f>
        <v>5270</v>
      </c>
      <c r="I10" s="27">
        <f aca="true" t="shared" si="1" ref="I10:I64">SUM(J10:O10)</f>
        <v>593</v>
      </c>
      <c r="J10" s="18">
        <v>46</v>
      </c>
      <c r="K10" s="18">
        <v>66</v>
      </c>
      <c r="L10" s="18">
        <v>81</v>
      </c>
      <c r="M10" s="18">
        <v>119</v>
      </c>
      <c r="N10" s="18">
        <v>126</v>
      </c>
      <c r="O10" s="18">
        <v>155</v>
      </c>
      <c r="P10" s="20"/>
      <c r="Q10" s="21">
        <f aca="true" t="shared" si="2" ref="Q10:Q64">SUM(R10:Y10)</f>
        <v>4677</v>
      </c>
      <c r="R10" s="18">
        <v>782</v>
      </c>
      <c r="S10" s="18">
        <v>678</v>
      </c>
      <c r="T10" s="18">
        <v>1171</v>
      </c>
      <c r="U10" s="18">
        <v>800</v>
      </c>
      <c r="V10" s="18">
        <v>584</v>
      </c>
      <c r="W10" s="18">
        <v>253</v>
      </c>
      <c r="X10" s="18">
        <v>191</v>
      </c>
      <c r="Y10" s="18">
        <v>218</v>
      </c>
      <c r="Z10" s="22"/>
      <c r="AA10" s="64" t="s">
        <v>76</v>
      </c>
      <c r="AB10" s="64"/>
      <c r="AC10" s="64"/>
      <c r="AD10" s="64"/>
      <c r="AE10" s="64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60" t="s">
        <v>77</v>
      </c>
      <c r="E11" s="60"/>
      <c r="F11" s="60"/>
      <c r="G11" s="61"/>
      <c r="H11" s="18">
        <f t="shared" si="0"/>
        <v>944</v>
      </c>
      <c r="I11" s="27">
        <f t="shared" si="1"/>
        <v>39</v>
      </c>
      <c r="J11" s="29">
        <v>3</v>
      </c>
      <c r="K11" s="29">
        <v>4</v>
      </c>
      <c r="L11" s="29">
        <v>5</v>
      </c>
      <c r="M11" s="29">
        <v>6</v>
      </c>
      <c r="N11" s="29">
        <v>12</v>
      </c>
      <c r="O11" s="29">
        <v>9</v>
      </c>
      <c r="P11" s="30"/>
      <c r="Q11" s="31">
        <f t="shared" si="2"/>
        <v>905</v>
      </c>
      <c r="R11" s="29">
        <v>64</v>
      </c>
      <c r="S11" s="29">
        <v>79</v>
      </c>
      <c r="T11" s="29">
        <v>178</v>
      </c>
      <c r="U11" s="29">
        <v>173</v>
      </c>
      <c r="V11" s="29">
        <v>143</v>
      </c>
      <c r="W11" s="29">
        <v>93</v>
      </c>
      <c r="X11" s="29">
        <v>81</v>
      </c>
      <c r="Y11" s="29">
        <v>94</v>
      </c>
      <c r="Z11" s="32"/>
      <c r="AA11" s="33"/>
      <c r="AB11" s="57" t="s">
        <v>77</v>
      </c>
      <c r="AC11" s="57"/>
      <c r="AD11" s="57"/>
      <c r="AE11" s="57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3"/>
      <c r="C12" s="33"/>
      <c r="D12" s="33"/>
      <c r="E12" s="57" t="s">
        <v>15</v>
      </c>
      <c r="F12" s="57"/>
      <c r="G12" s="58"/>
      <c r="H12" s="18">
        <f t="shared" si="0"/>
        <v>898</v>
      </c>
      <c r="I12" s="27">
        <f t="shared" si="1"/>
        <v>33</v>
      </c>
      <c r="J12" s="35">
        <v>2</v>
      </c>
      <c r="K12" s="35">
        <v>3</v>
      </c>
      <c r="L12" s="35">
        <v>5</v>
      </c>
      <c r="M12" s="35">
        <v>5</v>
      </c>
      <c r="N12" s="35">
        <v>10</v>
      </c>
      <c r="O12" s="35">
        <v>8</v>
      </c>
      <c r="P12" s="30"/>
      <c r="Q12" s="31">
        <f t="shared" si="2"/>
        <v>865</v>
      </c>
      <c r="R12" s="35">
        <v>61</v>
      </c>
      <c r="S12" s="35">
        <v>75</v>
      </c>
      <c r="T12" s="35">
        <v>169</v>
      </c>
      <c r="U12" s="35">
        <v>170</v>
      </c>
      <c r="V12" s="35">
        <v>135</v>
      </c>
      <c r="W12" s="35">
        <v>88</v>
      </c>
      <c r="X12" s="35">
        <v>76</v>
      </c>
      <c r="Y12" s="35">
        <v>91</v>
      </c>
      <c r="Z12" s="32"/>
      <c r="AA12" s="33"/>
      <c r="AB12" s="33"/>
      <c r="AC12" s="57" t="s">
        <v>15</v>
      </c>
      <c r="AD12" s="57"/>
      <c r="AE12" s="57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3"/>
      <c r="C13" s="33"/>
      <c r="D13" s="33"/>
      <c r="E13" s="57" t="s">
        <v>39</v>
      </c>
      <c r="F13" s="57"/>
      <c r="G13" s="58"/>
      <c r="H13" s="18">
        <f t="shared" si="0"/>
        <v>8</v>
      </c>
      <c r="I13" s="27">
        <f t="shared" si="1"/>
        <v>3</v>
      </c>
      <c r="J13" s="35">
        <v>1</v>
      </c>
      <c r="K13" s="35">
        <v>0</v>
      </c>
      <c r="L13" s="35">
        <v>0</v>
      </c>
      <c r="M13" s="35">
        <v>0</v>
      </c>
      <c r="N13" s="35">
        <v>2</v>
      </c>
      <c r="O13" s="35">
        <v>0</v>
      </c>
      <c r="P13" s="30"/>
      <c r="Q13" s="31">
        <f t="shared" si="2"/>
        <v>5</v>
      </c>
      <c r="R13" s="35">
        <v>1</v>
      </c>
      <c r="S13" s="35">
        <v>1</v>
      </c>
      <c r="T13" s="35">
        <v>3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2"/>
      <c r="AA13" s="33"/>
      <c r="AB13" s="33"/>
      <c r="AC13" s="57" t="s">
        <v>39</v>
      </c>
      <c r="AD13" s="57"/>
      <c r="AE13" s="57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3"/>
      <c r="C14" s="33"/>
      <c r="D14" s="33"/>
      <c r="E14" s="57" t="s">
        <v>16</v>
      </c>
      <c r="F14" s="57"/>
      <c r="G14" s="58"/>
      <c r="H14" s="18">
        <f t="shared" si="0"/>
        <v>22</v>
      </c>
      <c r="I14" s="27">
        <f t="shared" si="1"/>
        <v>2</v>
      </c>
      <c r="J14" s="35">
        <v>0</v>
      </c>
      <c r="K14" s="35">
        <v>1</v>
      </c>
      <c r="L14" s="35">
        <v>0</v>
      </c>
      <c r="M14" s="35">
        <v>0</v>
      </c>
      <c r="N14" s="35">
        <v>0</v>
      </c>
      <c r="O14" s="35">
        <v>1</v>
      </c>
      <c r="P14" s="30"/>
      <c r="Q14" s="31">
        <f t="shared" si="2"/>
        <v>20</v>
      </c>
      <c r="R14" s="35">
        <v>0</v>
      </c>
      <c r="S14" s="35">
        <v>2</v>
      </c>
      <c r="T14" s="35">
        <v>4</v>
      </c>
      <c r="U14" s="35">
        <v>2</v>
      </c>
      <c r="V14" s="35">
        <v>5</v>
      </c>
      <c r="W14" s="35">
        <v>2</v>
      </c>
      <c r="X14" s="35">
        <v>4</v>
      </c>
      <c r="Y14" s="35">
        <v>1</v>
      </c>
      <c r="Z14" s="32"/>
      <c r="AA14" s="33"/>
      <c r="AB14" s="33"/>
      <c r="AC14" s="57" t="s">
        <v>16</v>
      </c>
      <c r="AD14" s="57"/>
      <c r="AE14" s="57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3"/>
      <c r="C15" s="33"/>
      <c r="D15" s="33"/>
      <c r="E15" s="57" t="s">
        <v>17</v>
      </c>
      <c r="F15" s="57"/>
      <c r="G15" s="58"/>
      <c r="H15" s="18">
        <f t="shared" si="0"/>
        <v>16</v>
      </c>
      <c r="I15" s="27">
        <f t="shared" si="1"/>
        <v>1</v>
      </c>
      <c r="J15" s="35">
        <v>0</v>
      </c>
      <c r="K15" s="35">
        <v>0</v>
      </c>
      <c r="L15" s="35">
        <v>0</v>
      </c>
      <c r="M15" s="35">
        <v>1</v>
      </c>
      <c r="N15" s="35">
        <v>0</v>
      </c>
      <c r="O15" s="35">
        <v>0</v>
      </c>
      <c r="P15" s="30"/>
      <c r="Q15" s="31">
        <f t="shared" si="2"/>
        <v>15</v>
      </c>
      <c r="R15" s="35">
        <v>2</v>
      </c>
      <c r="S15" s="35">
        <v>1</v>
      </c>
      <c r="T15" s="35">
        <v>2</v>
      </c>
      <c r="U15" s="35">
        <v>1</v>
      </c>
      <c r="V15" s="35">
        <v>3</v>
      </c>
      <c r="W15" s="35">
        <v>3</v>
      </c>
      <c r="X15" s="35">
        <v>1</v>
      </c>
      <c r="Y15" s="35">
        <v>2</v>
      </c>
      <c r="Z15" s="32"/>
      <c r="AA15" s="33"/>
      <c r="AB15" s="33"/>
      <c r="AC15" s="57" t="s">
        <v>17</v>
      </c>
      <c r="AD15" s="57"/>
      <c r="AE15" s="57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3"/>
      <c r="C16" s="33"/>
      <c r="D16" s="57" t="s">
        <v>40</v>
      </c>
      <c r="E16" s="57"/>
      <c r="F16" s="57"/>
      <c r="G16" s="58"/>
      <c r="H16" s="18">
        <f t="shared" si="0"/>
        <v>2479</v>
      </c>
      <c r="I16" s="27">
        <f t="shared" si="1"/>
        <v>372</v>
      </c>
      <c r="J16" s="29">
        <v>20</v>
      </c>
      <c r="K16" s="29">
        <v>42</v>
      </c>
      <c r="L16" s="29">
        <v>54</v>
      </c>
      <c r="M16" s="29">
        <v>79</v>
      </c>
      <c r="N16" s="29">
        <v>82</v>
      </c>
      <c r="O16" s="29">
        <v>95</v>
      </c>
      <c r="P16" s="30"/>
      <c r="Q16" s="31">
        <f t="shared" si="2"/>
        <v>2107</v>
      </c>
      <c r="R16" s="29">
        <v>447</v>
      </c>
      <c r="S16" s="29">
        <v>339</v>
      </c>
      <c r="T16" s="29">
        <v>509</v>
      </c>
      <c r="U16" s="29">
        <v>357</v>
      </c>
      <c r="V16" s="29">
        <v>256</v>
      </c>
      <c r="W16" s="29">
        <v>92</v>
      </c>
      <c r="X16" s="29">
        <v>54</v>
      </c>
      <c r="Y16" s="29">
        <v>53</v>
      </c>
      <c r="Z16" s="32"/>
      <c r="AA16" s="33"/>
      <c r="AB16" s="57" t="s">
        <v>40</v>
      </c>
      <c r="AC16" s="57"/>
      <c r="AD16" s="57"/>
      <c r="AE16" s="57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3"/>
      <c r="C17" s="33"/>
      <c r="D17" s="33"/>
      <c r="E17" s="57" t="s">
        <v>18</v>
      </c>
      <c r="F17" s="57"/>
      <c r="G17" s="58"/>
      <c r="H17" s="18">
        <f t="shared" si="0"/>
        <v>40</v>
      </c>
      <c r="I17" s="27">
        <f t="shared" si="1"/>
        <v>2</v>
      </c>
      <c r="J17" s="35">
        <v>0</v>
      </c>
      <c r="K17" s="35">
        <v>0</v>
      </c>
      <c r="L17" s="35">
        <v>0</v>
      </c>
      <c r="M17" s="35">
        <v>1</v>
      </c>
      <c r="N17" s="35">
        <v>1</v>
      </c>
      <c r="O17" s="35">
        <v>0</v>
      </c>
      <c r="P17" s="30"/>
      <c r="Q17" s="31">
        <f t="shared" si="2"/>
        <v>38</v>
      </c>
      <c r="R17" s="35">
        <v>4</v>
      </c>
      <c r="S17" s="35">
        <v>2</v>
      </c>
      <c r="T17" s="35">
        <v>11</v>
      </c>
      <c r="U17" s="35">
        <v>5</v>
      </c>
      <c r="V17" s="35">
        <v>11</v>
      </c>
      <c r="W17" s="35">
        <v>2</v>
      </c>
      <c r="X17" s="35">
        <v>1</v>
      </c>
      <c r="Y17" s="35">
        <v>2</v>
      </c>
      <c r="Z17" s="32"/>
      <c r="AA17" s="33"/>
      <c r="AB17" s="33"/>
      <c r="AC17" s="57" t="s">
        <v>18</v>
      </c>
      <c r="AD17" s="57"/>
      <c r="AE17" s="57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3"/>
      <c r="C18" s="33"/>
      <c r="D18" s="33"/>
      <c r="E18" s="57" t="s">
        <v>19</v>
      </c>
      <c r="F18" s="57"/>
      <c r="G18" s="58"/>
      <c r="H18" s="18">
        <f t="shared" si="0"/>
        <v>853</v>
      </c>
      <c r="I18" s="27">
        <f t="shared" si="1"/>
        <v>178</v>
      </c>
      <c r="J18" s="35">
        <v>7</v>
      </c>
      <c r="K18" s="35">
        <v>27</v>
      </c>
      <c r="L18" s="35">
        <v>27</v>
      </c>
      <c r="M18" s="35">
        <v>38</v>
      </c>
      <c r="N18" s="35">
        <v>41</v>
      </c>
      <c r="O18" s="35">
        <v>38</v>
      </c>
      <c r="P18" s="30"/>
      <c r="Q18" s="31">
        <f t="shared" si="2"/>
        <v>675</v>
      </c>
      <c r="R18" s="35">
        <v>166</v>
      </c>
      <c r="S18" s="35">
        <v>113</v>
      </c>
      <c r="T18" s="35">
        <v>168</v>
      </c>
      <c r="U18" s="35">
        <v>98</v>
      </c>
      <c r="V18" s="35">
        <v>60</v>
      </c>
      <c r="W18" s="35">
        <v>30</v>
      </c>
      <c r="X18" s="35">
        <v>19</v>
      </c>
      <c r="Y18" s="35">
        <v>21</v>
      </c>
      <c r="Z18" s="32"/>
      <c r="AA18" s="33"/>
      <c r="AB18" s="33"/>
      <c r="AC18" s="57" t="s">
        <v>19</v>
      </c>
      <c r="AD18" s="57"/>
      <c r="AE18" s="57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>
      <c r="A19" s="2"/>
      <c r="B19" s="33"/>
      <c r="C19" s="33"/>
      <c r="D19" s="33"/>
      <c r="E19" s="57" t="s">
        <v>20</v>
      </c>
      <c r="F19" s="57"/>
      <c r="G19" s="58"/>
      <c r="H19" s="18">
        <f t="shared" si="0"/>
        <v>97</v>
      </c>
      <c r="I19" s="27">
        <f t="shared" si="1"/>
        <v>5</v>
      </c>
      <c r="J19" s="35">
        <v>0</v>
      </c>
      <c r="K19" s="35">
        <v>0</v>
      </c>
      <c r="L19" s="35">
        <v>1</v>
      </c>
      <c r="M19" s="35">
        <v>1</v>
      </c>
      <c r="N19" s="35">
        <v>0</v>
      </c>
      <c r="O19" s="35">
        <v>3</v>
      </c>
      <c r="P19" s="30"/>
      <c r="Q19" s="31">
        <f t="shared" si="2"/>
        <v>92</v>
      </c>
      <c r="R19" s="35">
        <v>14</v>
      </c>
      <c r="S19" s="35">
        <v>26</v>
      </c>
      <c r="T19" s="35">
        <v>29</v>
      </c>
      <c r="U19" s="35">
        <v>20</v>
      </c>
      <c r="V19" s="35">
        <v>3</v>
      </c>
      <c r="W19" s="35">
        <v>0</v>
      </c>
      <c r="X19" s="35">
        <v>0</v>
      </c>
      <c r="Y19" s="35">
        <v>0</v>
      </c>
      <c r="Z19" s="32"/>
      <c r="AA19" s="33"/>
      <c r="AB19" s="33"/>
      <c r="AC19" s="57" t="s">
        <v>20</v>
      </c>
      <c r="AD19" s="57"/>
      <c r="AE19" s="57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3"/>
      <c r="C20" s="33"/>
      <c r="D20" s="33"/>
      <c r="E20" s="57" t="s">
        <v>21</v>
      </c>
      <c r="F20" s="57"/>
      <c r="G20" s="58"/>
      <c r="H20" s="18">
        <f t="shared" si="0"/>
        <v>1489</v>
      </c>
      <c r="I20" s="27">
        <f t="shared" si="1"/>
        <v>187</v>
      </c>
      <c r="J20" s="35">
        <v>13</v>
      </c>
      <c r="K20" s="35">
        <v>15</v>
      </c>
      <c r="L20" s="35">
        <v>26</v>
      </c>
      <c r="M20" s="35">
        <v>39</v>
      </c>
      <c r="N20" s="35">
        <v>40</v>
      </c>
      <c r="O20" s="35">
        <v>54</v>
      </c>
      <c r="P20" s="30"/>
      <c r="Q20" s="31">
        <f t="shared" si="2"/>
        <v>1302</v>
      </c>
      <c r="R20" s="35">
        <v>263</v>
      </c>
      <c r="S20" s="35">
        <v>198</v>
      </c>
      <c r="T20" s="35">
        <v>301</v>
      </c>
      <c r="U20" s="35">
        <v>234</v>
      </c>
      <c r="V20" s="35">
        <v>182</v>
      </c>
      <c r="W20" s="35">
        <v>60</v>
      </c>
      <c r="X20" s="35">
        <v>34</v>
      </c>
      <c r="Y20" s="35">
        <v>30</v>
      </c>
      <c r="Z20" s="32"/>
      <c r="AA20" s="33"/>
      <c r="AB20" s="33"/>
      <c r="AC20" s="57" t="s">
        <v>21</v>
      </c>
      <c r="AD20" s="57"/>
      <c r="AE20" s="57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6"/>
      <c r="C21" s="36"/>
      <c r="D21" s="69" t="s">
        <v>41</v>
      </c>
      <c r="E21" s="69"/>
      <c r="F21" s="69"/>
      <c r="G21" s="70"/>
      <c r="H21" s="18">
        <f t="shared" si="0"/>
        <v>852</v>
      </c>
      <c r="I21" s="27">
        <f t="shared" si="1"/>
        <v>80</v>
      </c>
      <c r="J21" s="35">
        <v>14</v>
      </c>
      <c r="K21" s="35">
        <v>15</v>
      </c>
      <c r="L21" s="35">
        <v>13</v>
      </c>
      <c r="M21" s="35">
        <v>17</v>
      </c>
      <c r="N21" s="35">
        <v>11</v>
      </c>
      <c r="O21" s="35">
        <v>10</v>
      </c>
      <c r="P21" s="30"/>
      <c r="Q21" s="31">
        <f t="shared" si="2"/>
        <v>772</v>
      </c>
      <c r="R21" s="35">
        <v>79</v>
      </c>
      <c r="S21" s="35">
        <v>84</v>
      </c>
      <c r="T21" s="35">
        <v>182</v>
      </c>
      <c r="U21" s="35">
        <v>161</v>
      </c>
      <c r="V21" s="35">
        <v>117</v>
      </c>
      <c r="W21" s="35">
        <v>42</v>
      </c>
      <c r="X21" s="35">
        <v>46</v>
      </c>
      <c r="Y21" s="35">
        <v>61</v>
      </c>
      <c r="Z21" s="32"/>
      <c r="AA21" s="33"/>
      <c r="AB21" s="57" t="s">
        <v>41</v>
      </c>
      <c r="AC21" s="57"/>
      <c r="AD21" s="57"/>
      <c r="AE21" s="57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>
      <c r="A22" s="2"/>
      <c r="B22" s="33"/>
      <c r="C22" s="33"/>
      <c r="D22" s="57" t="s">
        <v>42</v>
      </c>
      <c r="E22" s="57"/>
      <c r="F22" s="57"/>
      <c r="G22" s="58"/>
      <c r="H22" s="18">
        <f t="shared" si="0"/>
        <v>995</v>
      </c>
      <c r="I22" s="27">
        <f t="shared" si="1"/>
        <v>102</v>
      </c>
      <c r="J22" s="35">
        <v>9</v>
      </c>
      <c r="K22" s="35">
        <v>5</v>
      </c>
      <c r="L22" s="35">
        <v>9</v>
      </c>
      <c r="M22" s="35">
        <v>17</v>
      </c>
      <c r="N22" s="35">
        <v>21</v>
      </c>
      <c r="O22" s="35">
        <v>41</v>
      </c>
      <c r="P22" s="30"/>
      <c r="Q22" s="31">
        <f t="shared" si="2"/>
        <v>893</v>
      </c>
      <c r="R22" s="35">
        <v>192</v>
      </c>
      <c r="S22" s="35">
        <v>176</v>
      </c>
      <c r="T22" s="35">
        <v>302</v>
      </c>
      <c r="U22" s="35">
        <v>109</v>
      </c>
      <c r="V22" s="35">
        <v>68</v>
      </c>
      <c r="W22" s="35">
        <v>26</v>
      </c>
      <c r="X22" s="35">
        <v>10</v>
      </c>
      <c r="Y22" s="35">
        <v>10</v>
      </c>
      <c r="Z22" s="32"/>
      <c r="AA22" s="33"/>
      <c r="AB22" s="57" t="s">
        <v>42</v>
      </c>
      <c r="AC22" s="57"/>
      <c r="AD22" s="57"/>
      <c r="AE22" s="57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64" t="s">
        <v>43</v>
      </c>
      <c r="D23" s="64"/>
      <c r="E23" s="64"/>
      <c r="F23" s="64"/>
      <c r="G23" s="65"/>
      <c r="H23" s="18">
        <f t="shared" si="0"/>
        <v>45457</v>
      </c>
      <c r="I23" s="27">
        <f t="shared" si="1"/>
        <v>5753</v>
      </c>
      <c r="J23" s="18">
        <v>1465</v>
      </c>
      <c r="K23" s="18">
        <v>1310</v>
      </c>
      <c r="L23" s="18">
        <v>906</v>
      </c>
      <c r="M23" s="18">
        <v>785</v>
      </c>
      <c r="N23" s="18">
        <v>647</v>
      </c>
      <c r="O23" s="18">
        <v>640</v>
      </c>
      <c r="P23" s="20"/>
      <c r="Q23" s="21">
        <f t="shared" si="2"/>
        <v>39704</v>
      </c>
      <c r="R23" s="18">
        <v>3795</v>
      </c>
      <c r="S23" s="18">
        <v>4366</v>
      </c>
      <c r="T23" s="18">
        <v>10415</v>
      </c>
      <c r="U23" s="18">
        <v>8502</v>
      </c>
      <c r="V23" s="18">
        <v>5814</v>
      </c>
      <c r="W23" s="18">
        <v>3134</v>
      </c>
      <c r="X23" s="18">
        <v>1824</v>
      </c>
      <c r="Y23" s="18">
        <v>1854</v>
      </c>
      <c r="Z23" s="22"/>
      <c r="AA23" s="64" t="s">
        <v>43</v>
      </c>
      <c r="AB23" s="64"/>
      <c r="AC23" s="64"/>
      <c r="AD23" s="64"/>
      <c r="AE23" s="64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60" t="s">
        <v>22</v>
      </c>
      <c r="E24" s="60"/>
      <c r="F24" s="60"/>
      <c r="G24" s="61"/>
      <c r="H24" s="18">
        <f t="shared" si="0"/>
        <v>8</v>
      </c>
      <c r="I24" s="27">
        <f t="shared" si="1"/>
        <v>6</v>
      </c>
      <c r="J24" s="35">
        <v>3</v>
      </c>
      <c r="K24" s="35">
        <v>1</v>
      </c>
      <c r="L24" s="35">
        <v>2</v>
      </c>
      <c r="M24" s="35">
        <v>0</v>
      </c>
      <c r="N24" s="35">
        <v>0</v>
      </c>
      <c r="O24" s="35">
        <v>0</v>
      </c>
      <c r="P24" s="30"/>
      <c r="Q24" s="31">
        <f t="shared" si="2"/>
        <v>2</v>
      </c>
      <c r="R24" s="35">
        <v>0</v>
      </c>
      <c r="S24" s="35">
        <v>1</v>
      </c>
      <c r="T24" s="35">
        <v>1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2"/>
      <c r="AA24" s="33"/>
      <c r="AB24" s="57" t="s">
        <v>22</v>
      </c>
      <c r="AC24" s="57"/>
      <c r="AD24" s="57"/>
      <c r="AE24" s="57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3"/>
      <c r="C25" s="33"/>
      <c r="D25" s="57" t="s">
        <v>44</v>
      </c>
      <c r="E25" s="57"/>
      <c r="F25" s="57"/>
      <c r="G25" s="58"/>
      <c r="H25" s="18">
        <f t="shared" si="0"/>
        <v>21529</v>
      </c>
      <c r="I25" s="27">
        <f t="shared" si="1"/>
        <v>1207</v>
      </c>
      <c r="J25" s="35">
        <v>289</v>
      </c>
      <c r="K25" s="35">
        <v>278</v>
      </c>
      <c r="L25" s="35">
        <v>172</v>
      </c>
      <c r="M25" s="35">
        <v>153</v>
      </c>
      <c r="N25" s="35">
        <v>139</v>
      </c>
      <c r="O25" s="35">
        <v>176</v>
      </c>
      <c r="P25" s="30"/>
      <c r="Q25" s="31">
        <f t="shared" si="2"/>
        <v>20322</v>
      </c>
      <c r="R25" s="35">
        <v>1656</v>
      </c>
      <c r="S25" s="35">
        <v>1976</v>
      </c>
      <c r="T25" s="35">
        <v>4980</v>
      </c>
      <c r="U25" s="35">
        <v>4389</v>
      </c>
      <c r="V25" s="35">
        <v>3208</v>
      </c>
      <c r="W25" s="35">
        <v>1824</v>
      </c>
      <c r="X25" s="35">
        <v>1103</v>
      </c>
      <c r="Y25" s="35">
        <v>1186</v>
      </c>
      <c r="Z25" s="32"/>
      <c r="AA25" s="33"/>
      <c r="AB25" s="57" t="s">
        <v>44</v>
      </c>
      <c r="AC25" s="57"/>
      <c r="AD25" s="57"/>
      <c r="AE25" s="57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3"/>
      <c r="C26" s="33"/>
      <c r="D26" s="57" t="s">
        <v>45</v>
      </c>
      <c r="E26" s="57"/>
      <c r="F26" s="57"/>
      <c r="G26" s="58"/>
      <c r="H26" s="18">
        <f t="shared" si="0"/>
        <v>19093</v>
      </c>
      <c r="I26" s="27">
        <f t="shared" si="1"/>
        <v>3417</v>
      </c>
      <c r="J26" s="35">
        <v>956</v>
      </c>
      <c r="K26" s="35">
        <v>785</v>
      </c>
      <c r="L26" s="35">
        <v>504</v>
      </c>
      <c r="M26" s="35">
        <v>446</v>
      </c>
      <c r="N26" s="35">
        <v>371</v>
      </c>
      <c r="O26" s="35">
        <v>355</v>
      </c>
      <c r="P26" s="30"/>
      <c r="Q26" s="31">
        <f t="shared" si="2"/>
        <v>15676</v>
      </c>
      <c r="R26" s="35">
        <v>1649</v>
      </c>
      <c r="S26" s="35">
        <v>1957</v>
      </c>
      <c r="T26" s="35">
        <v>4542</v>
      </c>
      <c r="U26" s="35">
        <v>3330</v>
      </c>
      <c r="V26" s="35">
        <v>2086</v>
      </c>
      <c r="W26" s="35">
        <v>1003</v>
      </c>
      <c r="X26" s="35">
        <v>562</v>
      </c>
      <c r="Y26" s="35">
        <v>547</v>
      </c>
      <c r="Z26" s="32"/>
      <c r="AA26" s="33"/>
      <c r="AB26" s="57" t="s">
        <v>45</v>
      </c>
      <c r="AC26" s="57"/>
      <c r="AD26" s="57"/>
      <c r="AE26" s="57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3"/>
      <c r="C27" s="33"/>
      <c r="D27" s="33"/>
      <c r="E27" s="66" t="s">
        <v>46</v>
      </c>
      <c r="F27" s="66"/>
      <c r="G27" s="34" t="s">
        <v>23</v>
      </c>
      <c r="H27" s="18">
        <f t="shared" si="0"/>
        <v>110</v>
      </c>
      <c r="I27" s="27">
        <f t="shared" si="1"/>
        <v>10</v>
      </c>
      <c r="J27" s="35">
        <v>0</v>
      </c>
      <c r="K27" s="35">
        <v>1</v>
      </c>
      <c r="L27" s="35">
        <v>1</v>
      </c>
      <c r="M27" s="35">
        <v>2</v>
      </c>
      <c r="N27" s="35">
        <v>1</v>
      </c>
      <c r="O27" s="35">
        <v>5</v>
      </c>
      <c r="P27" s="30"/>
      <c r="Q27" s="31">
        <f t="shared" si="2"/>
        <v>100</v>
      </c>
      <c r="R27" s="35">
        <v>12</v>
      </c>
      <c r="S27" s="35">
        <v>11</v>
      </c>
      <c r="T27" s="35">
        <v>25</v>
      </c>
      <c r="U27" s="35">
        <v>24</v>
      </c>
      <c r="V27" s="35">
        <v>17</v>
      </c>
      <c r="W27" s="35">
        <v>4</v>
      </c>
      <c r="X27" s="35">
        <v>1</v>
      </c>
      <c r="Y27" s="35">
        <v>6</v>
      </c>
      <c r="Z27" s="32"/>
      <c r="AA27" s="33"/>
      <c r="AB27" s="33"/>
      <c r="AC27" s="66" t="s">
        <v>46</v>
      </c>
      <c r="AD27" s="66"/>
      <c r="AE27" s="33" t="s">
        <v>23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6"/>
      <c r="C28" s="36"/>
      <c r="D28" s="69" t="s">
        <v>47</v>
      </c>
      <c r="E28" s="69"/>
      <c r="F28" s="69"/>
      <c r="G28" s="70"/>
      <c r="H28" s="18">
        <f t="shared" si="0"/>
        <v>1710</v>
      </c>
      <c r="I28" s="27">
        <f t="shared" si="1"/>
        <v>119</v>
      </c>
      <c r="J28" s="35">
        <v>27</v>
      </c>
      <c r="K28" s="35">
        <v>17</v>
      </c>
      <c r="L28" s="35">
        <v>20</v>
      </c>
      <c r="M28" s="35">
        <v>23</v>
      </c>
      <c r="N28" s="35">
        <v>19</v>
      </c>
      <c r="O28" s="35">
        <v>13</v>
      </c>
      <c r="P28" s="30"/>
      <c r="Q28" s="31">
        <f t="shared" si="2"/>
        <v>1591</v>
      </c>
      <c r="R28" s="35">
        <v>100</v>
      </c>
      <c r="S28" s="35">
        <v>125</v>
      </c>
      <c r="T28" s="35">
        <v>347</v>
      </c>
      <c r="U28" s="35">
        <v>332</v>
      </c>
      <c r="V28" s="35">
        <v>290</v>
      </c>
      <c r="W28" s="35">
        <v>185</v>
      </c>
      <c r="X28" s="35">
        <v>119</v>
      </c>
      <c r="Y28" s="35">
        <v>93</v>
      </c>
      <c r="Z28" s="32"/>
      <c r="AA28" s="33"/>
      <c r="AB28" s="57" t="s">
        <v>47</v>
      </c>
      <c r="AC28" s="57"/>
      <c r="AD28" s="57"/>
      <c r="AE28" s="57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3"/>
      <c r="C29" s="33"/>
      <c r="D29" s="57" t="s">
        <v>48</v>
      </c>
      <c r="E29" s="57"/>
      <c r="F29" s="57"/>
      <c r="G29" s="58"/>
      <c r="H29" s="18">
        <f t="shared" si="0"/>
        <v>3117</v>
      </c>
      <c r="I29" s="27">
        <f t="shared" si="1"/>
        <v>1004</v>
      </c>
      <c r="J29" s="35">
        <v>190</v>
      </c>
      <c r="K29" s="35">
        <v>229</v>
      </c>
      <c r="L29" s="35">
        <v>208</v>
      </c>
      <c r="M29" s="35">
        <v>163</v>
      </c>
      <c r="N29" s="35">
        <v>118</v>
      </c>
      <c r="O29" s="35">
        <v>96</v>
      </c>
      <c r="P29" s="30"/>
      <c r="Q29" s="31">
        <f t="shared" si="2"/>
        <v>2113</v>
      </c>
      <c r="R29" s="35">
        <v>390</v>
      </c>
      <c r="S29" s="35">
        <v>307</v>
      </c>
      <c r="T29" s="35">
        <v>545</v>
      </c>
      <c r="U29" s="35">
        <v>451</v>
      </c>
      <c r="V29" s="35">
        <v>230</v>
      </c>
      <c r="W29" s="35">
        <v>122</v>
      </c>
      <c r="X29" s="35">
        <v>40</v>
      </c>
      <c r="Y29" s="35">
        <v>28</v>
      </c>
      <c r="Z29" s="32"/>
      <c r="AA29" s="33"/>
      <c r="AB29" s="57" t="s">
        <v>48</v>
      </c>
      <c r="AC29" s="57"/>
      <c r="AD29" s="57"/>
      <c r="AE29" s="57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64" t="s">
        <v>49</v>
      </c>
      <c r="D30" s="64"/>
      <c r="E30" s="64"/>
      <c r="F30" s="64"/>
      <c r="G30" s="65"/>
      <c r="H30" s="18">
        <f t="shared" si="0"/>
        <v>319532</v>
      </c>
      <c r="I30" s="27">
        <f t="shared" si="1"/>
        <v>53114</v>
      </c>
      <c r="J30" s="18">
        <v>10741</v>
      </c>
      <c r="K30" s="18">
        <v>11594</v>
      </c>
      <c r="L30" s="18">
        <v>11818</v>
      </c>
      <c r="M30" s="18">
        <v>7404</v>
      </c>
      <c r="N30" s="18">
        <v>5993</v>
      </c>
      <c r="O30" s="18">
        <v>5564</v>
      </c>
      <c r="P30" s="20"/>
      <c r="Q30" s="21">
        <f t="shared" si="2"/>
        <v>266418</v>
      </c>
      <c r="R30" s="18">
        <v>29759</v>
      </c>
      <c r="S30" s="18">
        <v>30152</v>
      </c>
      <c r="T30" s="18">
        <v>64198</v>
      </c>
      <c r="U30" s="18">
        <v>47877</v>
      </c>
      <c r="V30" s="18">
        <v>38021</v>
      </c>
      <c r="W30" s="18">
        <v>17580</v>
      </c>
      <c r="X30" s="18">
        <v>14007</v>
      </c>
      <c r="Y30" s="18">
        <v>24824</v>
      </c>
      <c r="Z30" s="22"/>
      <c r="AA30" s="64" t="s">
        <v>49</v>
      </c>
      <c r="AB30" s="64"/>
      <c r="AC30" s="64"/>
      <c r="AD30" s="64"/>
      <c r="AE30" s="64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60" t="s">
        <v>50</v>
      </c>
      <c r="E31" s="60"/>
      <c r="F31" s="60"/>
      <c r="G31" s="61"/>
      <c r="H31" s="18">
        <f t="shared" si="0"/>
        <v>69390</v>
      </c>
      <c r="I31" s="27">
        <f t="shared" si="1"/>
        <v>3404</v>
      </c>
      <c r="J31" s="35">
        <v>355</v>
      </c>
      <c r="K31" s="35">
        <v>430</v>
      </c>
      <c r="L31" s="35">
        <v>500</v>
      </c>
      <c r="M31" s="35">
        <v>451</v>
      </c>
      <c r="N31" s="35">
        <v>863</v>
      </c>
      <c r="O31" s="35">
        <v>805</v>
      </c>
      <c r="P31" s="30"/>
      <c r="Q31" s="31">
        <f t="shared" si="2"/>
        <v>65986</v>
      </c>
      <c r="R31" s="35">
        <v>7061</v>
      </c>
      <c r="S31" s="35">
        <v>7736</v>
      </c>
      <c r="T31" s="35">
        <v>19462</v>
      </c>
      <c r="U31" s="35">
        <v>14803</v>
      </c>
      <c r="V31" s="35">
        <v>10788</v>
      </c>
      <c r="W31" s="35">
        <v>3531</v>
      </c>
      <c r="X31" s="35">
        <v>1719</v>
      </c>
      <c r="Y31" s="35">
        <v>886</v>
      </c>
      <c r="Z31" s="32"/>
      <c r="AA31" s="33"/>
      <c r="AB31" s="57" t="s">
        <v>50</v>
      </c>
      <c r="AC31" s="57"/>
      <c r="AD31" s="57"/>
      <c r="AE31" s="57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6"/>
      <c r="C32" s="36"/>
      <c r="D32" s="69" t="s">
        <v>51</v>
      </c>
      <c r="E32" s="69"/>
      <c r="F32" s="69"/>
      <c r="G32" s="70"/>
      <c r="H32" s="18">
        <f t="shared" si="0"/>
        <v>37028</v>
      </c>
      <c r="I32" s="27">
        <f t="shared" si="1"/>
        <v>15989</v>
      </c>
      <c r="J32" s="35">
        <v>3537</v>
      </c>
      <c r="K32" s="35">
        <v>3919</v>
      </c>
      <c r="L32" s="35">
        <v>3526</v>
      </c>
      <c r="M32" s="35">
        <v>2082</v>
      </c>
      <c r="N32" s="35">
        <v>1553</v>
      </c>
      <c r="O32" s="35">
        <v>1372</v>
      </c>
      <c r="P32" s="30"/>
      <c r="Q32" s="31">
        <f t="shared" si="2"/>
        <v>21039</v>
      </c>
      <c r="R32" s="35">
        <v>4032</v>
      </c>
      <c r="S32" s="35">
        <v>3655</v>
      </c>
      <c r="T32" s="35">
        <v>5650</v>
      </c>
      <c r="U32" s="35">
        <v>3508</v>
      </c>
      <c r="V32" s="35">
        <v>1986</v>
      </c>
      <c r="W32" s="35">
        <v>861</v>
      </c>
      <c r="X32" s="35">
        <v>629</v>
      </c>
      <c r="Y32" s="35">
        <v>718</v>
      </c>
      <c r="Z32" s="32"/>
      <c r="AA32" s="33"/>
      <c r="AB32" s="57" t="s">
        <v>51</v>
      </c>
      <c r="AC32" s="57"/>
      <c r="AD32" s="57"/>
      <c r="AE32" s="57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3"/>
      <c r="C33" s="33"/>
      <c r="D33" s="57" t="s">
        <v>52</v>
      </c>
      <c r="E33" s="57"/>
      <c r="F33" s="57"/>
      <c r="G33" s="58"/>
      <c r="H33" s="18">
        <f t="shared" si="0"/>
        <v>213114</v>
      </c>
      <c r="I33" s="27">
        <f t="shared" si="1"/>
        <v>33721</v>
      </c>
      <c r="J33" s="35">
        <v>6849</v>
      </c>
      <c r="K33" s="35">
        <v>7245</v>
      </c>
      <c r="L33" s="35">
        <v>7792</v>
      </c>
      <c r="M33" s="35">
        <v>4871</v>
      </c>
      <c r="N33" s="35">
        <v>3577</v>
      </c>
      <c r="O33" s="35">
        <v>3387</v>
      </c>
      <c r="P33" s="30"/>
      <c r="Q33" s="31">
        <f t="shared" si="2"/>
        <v>179393</v>
      </c>
      <c r="R33" s="35">
        <v>18666</v>
      </c>
      <c r="S33" s="35">
        <v>18761</v>
      </c>
      <c r="T33" s="35">
        <v>39086</v>
      </c>
      <c r="U33" s="35">
        <v>29566</v>
      </c>
      <c r="V33" s="35">
        <v>25247</v>
      </c>
      <c r="W33" s="35">
        <v>13188</v>
      </c>
      <c r="X33" s="35">
        <v>11659</v>
      </c>
      <c r="Y33" s="35">
        <v>23220</v>
      </c>
      <c r="Z33" s="32"/>
      <c r="AA33" s="33"/>
      <c r="AB33" s="57" t="s">
        <v>52</v>
      </c>
      <c r="AC33" s="57"/>
      <c r="AD33" s="57"/>
      <c r="AE33" s="57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64" t="s">
        <v>53</v>
      </c>
      <c r="D34" s="64"/>
      <c r="E34" s="64"/>
      <c r="F34" s="64"/>
      <c r="G34" s="65"/>
      <c r="H34" s="18">
        <f t="shared" si="0"/>
        <v>29351</v>
      </c>
      <c r="I34" s="27">
        <f t="shared" si="1"/>
        <v>1128</v>
      </c>
      <c r="J34" s="18">
        <v>49</v>
      </c>
      <c r="K34" s="18">
        <v>105</v>
      </c>
      <c r="L34" s="18">
        <v>158</v>
      </c>
      <c r="M34" s="18">
        <v>160</v>
      </c>
      <c r="N34" s="18">
        <v>317</v>
      </c>
      <c r="O34" s="18">
        <v>339</v>
      </c>
      <c r="P34" s="20"/>
      <c r="Q34" s="21">
        <f t="shared" si="2"/>
        <v>28223</v>
      </c>
      <c r="R34" s="18">
        <v>3805</v>
      </c>
      <c r="S34" s="18">
        <v>4141</v>
      </c>
      <c r="T34" s="18">
        <v>7430</v>
      </c>
      <c r="U34" s="18">
        <v>5704</v>
      </c>
      <c r="V34" s="18">
        <v>3994</v>
      </c>
      <c r="W34" s="18">
        <v>1512</v>
      </c>
      <c r="X34" s="18">
        <v>805</v>
      </c>
      <c r="Y34" s="18">
        <v>832</v>
      </c>
      <c r="Z34" s="22"/>
      <c r="AA34" s="64" t="s">
        <v>53</v>
      </c>
      <c r="AB34" s="64"/>
      <c r="AC34" s="64"/>
      <c r="AD34" s="64"/>
      <c r="AE34" s="64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60" t="s">
        <v>54</v>
      </c>
      <c r="E35" s="60"/>
      <c r="F35" s="60"/>
      <c r="G35" s="61"/>
      <c r="H35" s="18">
        <f t="shared" si="0"/>
        <v>24632</v>
      </c>
      <c r="I35" s="27">
        <f t="shared" si="1"/>
        <v>991</v>
      </c>
      <c r="J35" s="35">
        <v>40</v>
      </c>
      <c r="K35" s="35">
        <v>90</v>
      </c>
      <c r="L35" s="35">
        <v>143</v>
      </c>
      <c r="M35" s="35">
        <v>141</v>
      </c>
      <c r="N35" s="35">
        <v>285</v>
      </c>
      <c r="O35" s="35">
        <v>292</v>
      </c>
      <c r="P35" s="30"/>
      <c r="Q35" s="31">
        <f t="shared" si="2"/>
        <v>23641</v>
      </c>
      <c r="R35" s="35">
        <v>3217</v>
      </c>
      <c r="S35" s="35">
        <v>3673</v>
      </c>
      <c r="T35" s="35">
        <v>6266</v>
      </c>
      <c r="U35" s="35">
        <v>4684</v>
      </c>
      <c r="V35" s="35">
        <v>3182</v>
      </c>
      <c r="W35" s="35">
        <v>1232</v>
      </c>
      <c r="X35" s="35">
        <v>687</v>
      </c>
      <c r="Y35" s="35">
        <v>700</v>
      </c>
      <c r="Z35" s="32"/>
      <c r="AA35" s="33"/>
      <c r="AB35" s="57" t="s">
        <v>54</v>
      </c>
      <c r="AC35" s="57"/>
      <c r="AD35" s="57"/>
      <c r="AE35" s="57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3"/>
      <c r="C36" s="33"/>
      <c r="D36" s="57" t="s">
        <v>55</v>
      </c>
      <c r="E36" s="57"/>
      <c r="F36" s="57"/>
      <c r="G36" s="58"/>
      <c r="H36" s="18">
        <f t="shared" si="0"/>
        <v>1223</v>
      </c>
      <c r="I36" s="27">
        <f t="shared" si="1"/>
        <v>28</v>
      </c>
      <c r="J36" s="29">
        <v>6</v>
      </c>
      <c r="K36" s="29">
        <v>5</v>
      </c>
      <c r="L36" s="29">
        <v>6</v>
      </c>
      <c r="M36" s="29">
        <v>4</v>
      </c>
      <c r="N36" s="29">
        <v>5</v>
      </c>
      <c r="O36" s="29">
        <v>2</v>
      </c>
      <c r="P36" s="30"/>
      <c r="Q36" s="31">
        <f t="shared" si="2"/>
        <v>1195</v>
      </c>
      <c r="R36" s="29">
        <v>63</v>
      </c>
      <c r="S36" s="29">
        <v>88</v>
      </c>
      <c r="T36" s="29">
        <v>286</v>
      </c>
      <c r="U36" s="29">
        <v>300</v>
      </c>
      <c r="V36" s="29">
        <v>274</v>
      </c>
      <c r="W36" s="29">
        <v>98</v>
      </c>
      <c r="X36" s="29">
        <v>42</v>
      </c>
      <c r="Y36" s="29">
        <v>44</v>
      </c>
      <c r="Z36" s="32"/>
      <c r="AA36" s="33"/>
      <c r="AB36" s="57" t="s">
        <v>55</v>
      </c>
      <c r="AC36" s="57"/>
      <c r="AD36" s="57"/>
      <c r="AE36" s="57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3"/>
      <c r="C37" s="33"/>
      <c r="D37" s="33"/>
      <c r="E37" s="57" t="s">
        <v>55</v>
      </c>
      <c r="F37" s="57"/>
      <c r="G37" s="58"/>
      <c r="H37" s="18">
        <f t="shared" si="0"/>
        <v>457</v>
      </c>
      <c r="I37" s="27">
        <f t="shared" si="1"/>
        <v>26</v>
      </c>
      <c r="J37" s="35">
        <v>6</v>
      </c>
      <c r="K37" s="35">
        <v>5</v>
      </c>
      <c r="L37" s="35">
        <v>6</v>
      </c>
      <c r="M37" s="35">
        <v>4</v>
      </c>
      <c r="N37" s="35">
        <v>3</v>
      </c>
      <c r="O37" s="35">
        <v>2</v>
      </c>
      <c r="P37" s="30"/>
      <c r="Q37" s="31">
        <f t="shared" si="2"/>
        <v>431</v>
      </c>
      <c r="R37" s="35">
        <v>46</v>
      </c>
      <c r="S37" s="35">
        <v>36</v>
      </c>
      <c r="T37" s="35">
        <v>93</v>
      </c>
      <c r="U37" s="35">
        <v>97</v>
      </c>
      <c r="V37" s="35">
        <v>79</v>
      </c>
      <c r="W37" s="35">
        <v>45</v>
      </c>
      <c r="X37" s="35">
        <v>13</v>
      </c>
      <c r="Y37" s="35">
        <v>22</v>
      </c>
      <c r="Z37" s="32"/>
      <c r="AA37" s="33"/>
      <c r="AB37" s="33"/>
      <c r="AC37" s="57" t="s">
        <v>55</v>
      </c>
      <c r="AD37" s="57"/>
      <c r="AE37" s="57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3"/>
      <c r="C38" s="33"/>
      <c r="D38" s="33"/>
      <c r="E38" s="57" t="s">
        <v>56</v>
      </c>
      <c r="F38" s="57"/>
      <c r="G38" s="58"/>
      <c r="H38" s="18">
        <f t="shared" si="0"/>
        <v>766</v>
      </c>
      <c r="I38" s="27">
        <f t="shared" si="1"/>
        <v>2</v>
      </c>
      <c r="J38" s="35">
        <v>0</v>
      </c>
      <c r="K38" s="35">
        <v>0</v>
      </c>
      <c r="L38" s="35">
        <v>0</v>
      </c>
      <c r="M38" s="35">
        <v>0</v>
      </c>
      <c r="N38" s="35">
        <v>2</v>
      </c>
      <c r="O38" s="35">
        <v>0</v>
      </c>
      <c r="P38" s="30"/>
      <c r="Q38" s="31">
        <f t="shared" si="2"/>
        <v>764</v>
      </c>
      <c r="R38" s="35">
        <v>17</v>
      </c>
      <c r="S38" s="35">
        <v>52</v>
      </c>
      <c r="T38" s="35">
        <v>193</v>
      </c>
      <c r="U38" s="35">
        <v>203</v>
      </c>
      <c r="V38" s="35">
        <v>195</v>
      </c>
      <c r="W38" s="35">
        <v>53</v>
      </c>
      <c r="X38" s="35">
        <v>29</v>
      </c>
      <c r="Y38" s="35">
        <v>22</v>
      </c>
      <c r="Z38" s="32"/>
      <c r="AA38" s="33"/>
      <c r="AB38" s="33"/>
      <c r="AC38" s="57" t="s">
        <v>56</v>
      </c>
      <c r="AD38" s="57"/>
      <c r="AE38" s="57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3"/>
      <c r="C39" s="33"/>
      <c r="D39" s="57" t="s">
        <v>57</v>
      </c>
      <c r="E39" s="57"/>
      <c r="F39" s="57"/>
      <c r="G39" s="58"/>
      <c r="H39" s="18">
        <f t="shared" si="0"/>
        <v>3399</v>
      </c>
      <c r="I39" s="27">
        <f t="shared" si="1"/>
        <v>109</v>
      </c>
      <c r="J39" s="29">
        <v>3</v>
      </c>
      <c r="K39" s="29">
        <v>10</v>
      </c>
      <c r="L39" s="29">
        <v>9</v>
      </c>
      <c r="M39" s="29">
        <v>15</v>
      </c>
      <c r="N39" s="29">
        <v>27</v>
      </c>
      <c r="O39" s="29">
        <v>45</v>
      </c>
      <c r="P39" s="30"/>
      <c r="Q39" s="31">
        <f t="shared" si="2"/>
        <v>3290</v>
      </c>
      <c r="R39" s="29">
        <v>525</v>
      </c>
      <c r="S39" s="29">
        <v>380</v>
      </c>
      <c r="T39" s="29">
        <v>870</v>
      </c>
      <c r="U39" s="29">
        <v>705</v>
      </c>
      <c r="V39" s="29">
        <v>478</v>
      </c>
      <c r="W39" s="29">
        <v>175</v>
      </c>
      <c r="X39" s="29">
        <v>73</v>
      </c>
      <c r="Y39" s="29">
        <v>84</v>
      </c>
      <c r="Z39" s="32"/>
      <c r="AA39" s="33"/>
      <c r="AB39" s="57" t="s">
        <v>57</v>
      </c>
      <c r="AC39" s="57"/>
      <c r="AD39" s="57"/>
      <c r="AE39" s="57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3"/>
      <c r="C40" s="33"/>
      <c r="D40" s="33"/>
      <c r="E40" s="67" t="s">
        <v>24</v>
      </c>
      <c r="F40" s="67"/>
      <c r="G40" s="68"/>
      <c r="H40" s="18">
        <f t="shared" si="0"/>
        <v>559</v>
      </c>
      <c r="I40" s="27">
        <f t="shared" si="1"/>
        <v>34</v>
      </c>
      <c r="J40" s="35">
        <v>1</v>
      </c>
      <c r="K40" s="35">
        <v>4</v>
      </c>
      <c r="L40" s="35">
        <v>1</v>
      </c>
      <c r="M40" s="35">
        <v>1</v>
      </c>
      <c r="N40" s="35">
        <v>3</v>
      </c>
      <c r="O40" s="35">
        <v>24</v>
      </c>
      <c r="P40" s="30"/>
      <c r="Q40" s="31">
        <f t="shared" si="2"/>
        <v>525</v>
      </c>
      <c r="R40" s="35">
        <v>226</v>
      </c>
      <c r="S40" s="35">
        <v>47</v>
      </c>
      <c r="T40" s="35">
        <v>122</v>
      </c>
      <c r="U40" s="35">
        <v>51</v>
      </c>
      <c r="V40" s="35">
        <v>18</v>
      </c>
      <c r="W40" s="35">
        <v>25</v>
      </c>
      <c r="X40" s="35">
        <v>1</v>
      </c>
      <c r="Y40" s="35">
        <v>35</v>
      </c>
      <c r="Z40" s="32"/>
      <c r="AA40" s="33"/>
      <c r="AB40" s="33"/>
      <c r="AC40" s="67" t="s">
        <v>24</v>
      </c>
      <c r="AD40" s="67"/>
      <c r="AE40" s="67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3"/>
      <c r="C41" s="33"/>
      <c r="D41" s="33"/>
      <c r="E41" s="57" t="s">
        <v>25</v>
      </c>
      <c r="F41" s="57"/>
      <c r="G41" s="58"/>
      <c r="H41" s="18">
        <f t="shared" si="0"/>
        <v>2503</v>
      </c>
      <c r="I41" s="27">
        <f t="shared" si="1"/>
        <v>68</v>
      </c>
      <c r="J41" s="35">
        <v>2</v>
      </c>
      <c r="K41" s="35">
        <v>6</v>
      </c>
      <c r="L41" s="35">
        <v>6</v>
      </c>
      <c r="M41" s="35">
        <v>12</v>
      </c>
      <c r="N41" s="35">
        <v>24</v>
      </c>
      <c r="O41" s="35">
        <v>18</v>
      </c>
      <c r="P41" s="30"/>
      <c r="Q41" s="31">
        <f t="shared" si="2"/>
        <v>2435</v>
      </c>
      <c r="R41" s="35">
        <v>245</v>
      </c>
      <c r="S41" s="35">
        <v>280</v>
      </c>
      <c r="T41" s="35">
        <v>680</v>
      </c>
      <c r="U41" s="35">
        <v>558</v>
      </c>
      <c r="V41" s="35">
        <v>420</v>
      </c>
      <c r="W41" s="35">
        <v>142</v>
      </c>
      <c r="X41" s="35">
        <v>66</v>
      </c>
      <c r="Y41" s="35">
        <v>44</v>
      </c>
      <c r="Z41" s="32"/>
      <c r="AA41" s="33"/>
      <c r="AB41" s="33"/>
      <c r="AC41" s="57" t="s">
        <v>25</v>
      </c>
      <c r="AD41" s="57"/>
      <c r="AE41" s="57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3"/>
      <c r="C42" s="33"/>
      <c r="D42" s="33"/>
      <c r="E42" s="57" t="s">
        <v>102</v>
      </c>
      <c r="F42" s="57"/>
      <c r="G42" s="58"/>
      <c r="H42" s="18">
        <f t="shared" si="0"/>
        <v>192</v>
      </c>
      <c r="I42" s="27">
        <f t="shared" si="1"/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0"/>
      <c r="Q42" s="31">
        <f t="shared" si="2"/>
        <v>192</v>
      </c>
      <c r="R42" s="35">
        <v>48</v>
      </c>
      <c r="S42" s="35">
        <v>45</v>
      </c>
      <c r="T42" s="35">
        <v>46</v>
      </c>
      <c r="U42" s="35">
        <v>46</v>
      </c>
      <c r="V42" s="35">
        <v>6</v>
      </c>
      <c r="W42" s="35">
        <v>0</v>
      </c>
      <c r="X42" s="35">
        <v>1</v>
      </c>
      <c r="Y42" s="35">
        <v>0</v>
      </c>
      <c r="Z42" s="32"/>
      <c r="AA42" s="33"/>
      <c r="AB42" s="33"/>
      <c r="AC42" s="57" t="s">
        <v>102</v>
      </c>
      <c r="AD42" s="57"/>
      <c r="AE42" s="57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3"/>
      <c r="C43" s="33"/>
      <c r="D43" s="33"/>
      <c r="E43" s="57" t="s">
        <v>26</v>
      </c>
      <c r="F43" s="57"/>
      <c r="G43" s="58"/>
      <c r="H43" s="18">
        <f t="shared" si="0"/>
        <v>96</v>
      </c>
      <c r="I43" s="27">
        <f t="shared" si="1"/>
        <v>2</v>
      </c>
      <c r="J43" s="35">
        <v>0</v>
      </c>
      <c r="K43" s="35">
        <v>0</v>
      </c>
      <c r="L43" s="35">
        <v>0</v>
      </c>
      <c r="M43" s="35">
        <v>1</v>
      </c>
      <c r="N43" s="35">
        <v>0</v>
      </c>
      <c r="O43" s="35">
        <v>1</v>
      </c>
      <c r="P43" s="30"/>
      <c r="Q43" s="31">
        <f t="shared" si="2"/>
        <v>94</v>
      </c>
      <c r="R43" s="35">
        <v>2</v>
      </c>
      <c r="S43" s="35">
        <v>4</v>
      </c>
      <c r="T43" s="35">
        <v>11</v>
      </c>
      <c r="U43" s="35">
        <v>45</v>
      </c>
      <c r="V43" s="35">
        <v>23</v>
      </c>
      <c r="W43" s="35">
        <v>4</v>
      </c>
      <c r="X43" s="35">
        <v>3</v>
      </c>
      <c r="Y43" s="35">
        <v>2</v>
      </c>
      <c r="Z43" s="32"/>
      <c r="AA43" s="33"/>
      <c r="AB43" s="33"/>
      <c r="AC43" s="57" t="s">
        <v>26</v>
      </c>
      <c r="AD43" s="57"/>
      <c r="AE43" s="57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6"/>
      <c r="C44" s="36"/>
      <c r="D44" s="36"/>
      <c r="E44" s="62" t="s">
        <v>58</v>
      </c>
      <c r="F44" s="62"/>
      <c r="G44" s="63"/>
      <c r="H44" s="18">
        <f t="shared" si="0"/>
        <v>49</v>
      </c>
      <c r="I44" s="27">
        <f t="shared" si="1"/>
        <v>5</v>
      </c>
      <c r="J44" s="35">
        <v>0</v>
      </c>
      <c r="K44" s="35">
        <v>0</v>
      </c>
      <c r="L44" s="35">
        <v>2</v>
      </c>
      <c r="M44" s="35">
        <v>1</v>
      </c>
      <c r="N44" s="35">
        <v>0</v>
      </c>
      <c r="O44" s="35">
        <v>2</v>
      </c>
      <c r="P44" s="30"/>
      <c r="Q44" s="31">
        <f t="shared" si="2"/>
        <v>44</v>
      </c>
      <c r="R44" s="35">
        <v>4</v>
      </c>
      <c r="S44" s="35">
        <v>4</v>
      </c>
      <c r="T44" s="35">
        <v>11</v>
      </c>
      <c r="U44" s="35">
        <v>5</v>
      </c>
      <c r="V44" s="35">
        <v>11</v>
      </c>
      <c r="W44" s="35">
        <v>4</v>
      </c>
      <c r="X44" s="35">
        <v>2</v>
      </c>
      <c r="Y44" s="35">
        <v>3</v>
      </c>
      <c r="Z44" s="32"/>
      <c r="AA44" s="33"/>
      <c r="AB44" s="33"/>
      <c r="AC44" s="56" t="s">
        <v>58</v>
      </c>
      <c r="AD44" s="56"/>
      <c r="AE44" s="56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3"/>
      <c r="C45" s="33"/>
      <c r="D45" s="57" t="s">
        <v>59</v>
      </c>
      <c r="E45" s="57"/>
      <c r="F45" s="57"/>
      <c r="G45" s="58"/>
      <c r="H45" s="18">
        <f t="shared" si="0"/>
        <v>75</v>
      </c>
      <c r="I45" s="27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0"/>
      <c r="Q45" s="31">
        <f t="shared" si="2"/>
        <v>75</v>
      </c>
      <c r="R45" s="35">
        <v>0</v>
      </c>
      <c r="S45" s="35">
        <v>0</v>
      </c>
      <c r="T45" s="35">
        <v>4</v>
      </c>
      <c r="U45" s="35">
        <v>10</v>
      </c>
      <c r="V45" s="35">
        <v>52</v>
      </c>
      <c r="W45" s="35">
        <v>4</v>
      </c>
      <c r="X45" s="35">
        <v>3</v>
      </c>
      <c r="Y45" s="35">
        <v>2</v>
      </c>
      <c r="Z45" s="32"/>
      <c r="AA45" s="33"/>
      <c r="AB45" s="57" t="s">
        <v>59</v>
      </c>
      <c r="AC45" s="57"/>
      <c r="AD45" s="57"/>
      <c r="AE45" s="57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3"/>
      <c r="C46" s="33"/>
      <c r="D46" s="33"/>
      <c r="E46" s="66" t="s">
        <v>46</v>
      </c>
      <c r="F46" s="66"/>
      <c r="G46" s="34" t="s">
        <v>27</v>
      </c>
      <c r="H46" s="18">
        <f t="shared" si="0"/>
        <v>65</v>
      </c>
      <c r="I46" s="27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0"/>
      <c r="Q46" s="31">
        <f t="shared" si="2"/>
        <v>65</v>
      </c>
      <c r="R46" s="35">
        <v>0</v>
      </c>
      <c r="S46" s="35">
        <v>0</v>
      </c>
      <c r="T46" s="35">
        <v>2</v>
      </c>
      <c r="U46" s="35">
        <v>8</v>
      </c>
      <c r="V46" s="35">
        <v>47</v>
      </c>
      <c r="W46" s="35">
        <v>3</v>
      </c>
      <c r="X46" s="35">
        <v>3</v>
      </c>
      <c r="Y46" s="35">
        <v>2</v>
      </c>
      <c r="Z46" s="32"/>
      <c r="AA46" s="33"/>
      <c r="AB46" s="33"/>
      <c r="AC46" s="66" t="s">
        <v>60</v>
      </c>
      <c r="AD46" s="66"/>
      <c r="AE46" s="33" t="s">
        <v>27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60" t="s">
        <v>36</v>
      </c>
      <c r="E47" s="60"/>
      <c r="F47" s="60"/>
      <c r="G47" s="61"/>
      <c r="H47" s="18">
        <f t="shared" si="0"/>
        <v>0</v>
      </c>
      <c r="I47" s="27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0"/>
      <c r="Q47" s="31">
        <f t="shared" si="2"/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2"/>
      <c r="AA47" s="33"/>
      <c r="AB47" s="57" t="s">
        <v>36</v>
      </c>
      <c r="AC47" s="57"/>
      <c r="AD47" s="57"/>
      <c r="AE47" s="57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3"/>
      <c r="C48" s="33"/>
      <c r="D48" s="57" t="s">
        <v>61</v>
      </c>
      <c r="E48" s="57"/>
      <c r="F48" s="57"/>
      <c r="G48" s="58"/>
      <c r="H48" s="18">
        <f t="shared" si="0"/>
        <v>22</v>
      </c>
      <c r="I48" s="27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0"/>
      <c r="Q48" s="31">
        <f t="shared" si="2"/>
        <v>22</v>
      </c>
      <c r="R48" s="35">
        <v>0</v>
      </c>
      <c r="S48" s="35">
        <v>0</v>
      </c>
      <c r="T48" s="35">
        <v>4</v>
      </c>
      <c r="U48" s="35">
        <v>5</v>
      </c>
      <c r="V48" s="35">
        <v>8</v>
      </c>
      <c r="W48" s="35">
        <v>3</v>
      </c>
      <c r="X48" s="35">
        <v>0</v>
      </c>
      <c r="Y48" s="35">
        <v>2</v>
      </c>
      <c r="Z48" s="32"/>
      <c r="AA48" s="33"/>
      <c r="AB48" s="57" t="s">
        <v>61</v>
      </c>
      <c r="AC48" s="57"/>
      <c r="AD48" s="57"/>
      <c r="AE48" s="57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64" t="s">
        <v>62</v>
      </c>
      <c r="D49" s="64"/>
      <c r="E49" s="64"/>
      <c r="F49" s="64"/>
      <c r="G49" s="65"/>
      <c r="H49" s="18">
        <f t="shared" si="0"/>
        <v>6568</v>
      </c>
      <c r="I49" s="27">
        <f t="shared" si="1"/>
        <v>656</v>
      </c>
      <c r="J49" s="18">
        <v>84</v>
      </c>
      <c r="K49" s="18">
        <v>102</v>
      </c>
      <c r="L49" s="18">
        <v>116</v>
      </c>
      <c r="M49" s="18">
        <v>101</v>
      </c>
      <c r="N49" s="18">
        <v>130</v>
      </c>
      <c r="O49" s="18">
        <v>123</v>
      </c>
      <c r="P49" s="20"/>
      <c r="Q49" s="21">
        <f t="shared" si="2"/>
        <v>5912</v>
      </c>
      <c r="R49" s="18">
        <v>732</v>
      </c>
      <c r="S49" s="18">
        <v>857</v>
      </c>
      <c r="T49" s="18">
        <v>1846</v>
      </c>
      <c r="U49" s="18">
        <v>1218</v>
      </c>
      <c r="V49" s="18">
        <v>651</v>
      </c>
      <c r="W49" s="18">
        <v>274</v>
      </c>
      <c r="X49" s="18">
        <v>183</v>
      </c>
      <c r="Y49" s="18">
        <v>151</v>
      </c>
      <c r="Z49" s="22"/>
      <c r="AA49" s="64" t="s">
        <v>62</v>
      </c>
      <c r="AB49" s="64"/>
      <c r="AC49" s="64"/>
      <c r="AD49" s="64"/>
      <c r="AE49" s="64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3"/>
      <c r="C50" s="33"/>
      <c r="D50" s="57" t="s">
        <v>63</v>
      </c>
      <c r="E50" s="57"/>
      <c r="F50" s="57"/>
      <c r="G50" s="58"/>
      <c r="H50" s="18">
        <f t="shared" si="0"/>
        <v>369</v>
      </c>
      <c r="I50" s="27">
        <f t="shared" si="1"/>
        <v>6</v>
      </c>
      <c r="J50" s="29">
        <v>0</v>
      </c>
      <c r="K50" s="29">
        <v>0</v>
      </c>
      <c r="L50" s="29">
        <v>1</v>
      </c>
      <c r="M50" s="29">
        <v>1</v>
      </c>
      <c r="N50" s="29">
        <v>2</v>
      </c>
      <c r="O50" s="29">
        <v>2</v>
      </c>
      <c r="P50" s="30"/>
      <c r="Q50" s="31">
        <f t="shared" si="2"/>
        <v>363</v>
      </c>
      <c r="R50" s="29">
        <v>36</v>
      </c>
      <c r="S50" s="29">
        <v>60</v>
      </c>
      <c r="T50" s="29">
        <v>132</v>
      </c>
      <c r="U50" s="29">
        <v>72</v>
      </c>
      <c r="V50" s="29">
        <v>37</v>
      </c>
      <c r="W50" s="29">
        <v>15</v>
      </c>
      <c r="X50" s="29">
        <v>8</v>
      </c>
      <c r="Y50" s="29">
        <v>3</v>
      </c>
      <c r="Z50" s="32"/>
      <c r="AA50" s="33"/>
      <c r="AB50" s="57" t="s">
        <v>63</v>
      </c>
      <c r="AC50" s="57"/>
      <c r="AD50" s="57"/>
      <c r="AE50" s="57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3"/>
      <c r="C51" s="33"/>
      <c r="D51" s="33"/>
      <c r="E51" s="56" t="s">
        <v>64</v>
      </c>
      <c r="F51" s="57"/>
      <c r="G51" s="58"/>
      <c r="H51" s="18">
        <f t="shared" si="0"/>
        <v>235</v>
      </c>
      <c r="I51" s="27">
        <f t="shared" si="1"/>
        <v>6</v>
      </c>
      <c r="J51" s="35">
        <v>0</v>
      </c>
      <c r="K51" s="35">
        <v>0</v>
      </c>
      <c r="L51" s="35">
        <v>1</v>
      </c>
      <c r="M51" s="35">
        <v>1</v>
      </c>
      <c r="N51" s="35">
        <v>2</v>
      </c>
      <c r="O51" s="35">
        <v>2</v>
      </c>
      <c r="P51" s="30"/>
      <c r="Q51" s="31">
        <f t="shared" si="2"/>
        <v>229</v>
      </c>
      <c r="R51" s="35">
        <v>33</v>
      </c>
      <c r="S51" s="35">
        <v>52</v>
      </c>
      <c r="T51" s="35">
        <v>81</v>
      </c>
      <c r="U51" s="35">
        <v>41</v>
      </c>
      <c r="V51" s="35">
        <v>12</v>
      </c>
      <c r="W51" s="35">
        <v>6</v>
      </c>
      <c r="X51" s="35">
        <v>3</v>
      </c>
      <c r="Y51" s="35">
        <v>1</v>
      </c>
      <c r="Z51" s="32"/>
      <c r="AA51" s="33"/>
      <c r="AB51" s="33"/>
      <c r="AC51" s="56" t="s">
        <v>64</v>
      </c>
      <c r="AD51" s="57"/>
      <c r="AE51" s="57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59" t="s">
        <v>65</v>
      </c>
      <c r="F52" s="60"/>
      <c r="G52" s="61"/>
      <c r="H52" s="18">
        <f t="shared" si="0"/>
        <v>79</v>
      </c>
      <c r="I52" s="27">
        <f t="shared" si="1"/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0"/>
      <c r="Q52" s="31">
        <f t="shared" si="2"/>
        <v>79</v>
      </c>
      <c r="R52" s="35">
        <v>3</v>
      </c>
      <c r="S52" s="35">
        <v>5</v>
      </c>
      <c r="T52" s="35">
        <v>28</v>
      </c>
      <c r="U52" s="35">
        <v>18</v>
      </c>
      <c r="V52" s="35">
        <v>13</v>
      </c>
      <c r="W52" s="35">
        <v>6</v>
      </c>
      <c r="X52" s="35">
        <v>4</v>
      </c>
      <c r="Y52" s="35">
        <v>2</v>
      </c>
      <c r="Z52" s="32"/>
      <c r="AA52" s="33"/>
      <c r="AB52" s="33"/>
      <c r="AC52" s="56" t="s">
        <v>65</v>
      </c>
      <c r="AD52" s="57"/>
      <c r="AE52" s="57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3"/>
      <c r="C53" s="33"/>
      <c r="D53" s="33"/>
      <c r="E53" s="56" t="s">
        <v>37</v>
      </c>
      <c r="F53" s="57"/>
      <c r="G53" s="58"/>
      <c r="H53" s="18">
        <f t="shared" si="0"/>
        <v>55</v>
      </c>
      <c r="I53" s="27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0"/>
      <c r="Q53" s="31">
        <f t="shared" si="2"/>
        <v>55</v>
      </c>
      <c r="R53" s="35">
        <v>0</v>
      </c>
      <c r="S53" s="35">
        <v>3</v>
      </c>
      <c r="T53" s="35">
        <v>23</v>
      </c>
      <c r="U53" s="35">
        <v>13</v>
      </c>
      <c r="V53" s="35">
        <v>12</v>
      </c>
      <c r="W53" s="35">
        <v>3</v>
      </c>
      <c r="X53" s="35">
        <v>1</v>
      </c>
      <c r="Y53" s="35">
        <v>0</v>
      </c>
      <c r="Z53" s="32"/>
      <c r="AA53" s="33"/>
      <c r="AB53" s="33"/>
      <c r="AC53" s="56" t="s">
        <v>37</v>
      </c>
      <c r="AD53" s="57"/>
      <c r="AE53" s="57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3"/>
      <c r="C54" s="33"/>
      <c r="D54" s="57" t="s">
        <v>66</v>
      </c>
      <c r="E54" s="57"/>
      <c r="F54" s="57"/>
      <c r="G54" s="58"/>
      <c r="H54" s="18">
        <f t="shared" si="0"/>
        <v>6199</v>
      </c>
      <c r="I54" s="27">
        <f t="shared" si="1"/>
        <v>650</v>
      </c>
      <c r="J54" s="35">
        <v>84</v>
      </c>
      <c r="K54" s="35">
        <v>102</v>
      </c>
      <c r="L54" s="35">
        <v>115</v>
      </c>
      <c r="M54" s="35">
        <v>100</v>
      </c>
      <c r="N54" s="35">
        <v>128</v>
      </c>
      <c r="O54" s="35">
        <v>121</v>
      </c>
      <c r="P54" s="30"/>
      <c r="Q54" s="31">
        <f t="shared" si="2"/>
        <v>5549</v>
      </c>
      <c r="R54" s="35">
        <v>696</v>
      </c>
      <c r="S54" s="35">
        <v>797</v>
      </c>
      <c r="T54" s="35">
        <v>1714</v>
      </c>
      <c r="U54" s="35">
        <v>1146</v>
      </c>
      <c r="V54" s="35">
        <v>614</v>
      </c>
      <c r="W54" s="35">
        <v>259</v>
      </c>
      <c r="X54" s="35">
        <v>175</v>
      </c>
      <c r="Y54" s="35">
        <v>148</v>
      </c>
      <c r="Z54" s="32"/>
      <c r="AA54" s="33"/>
      <c r="AB54" s="57" t="s">
        <v>66</v>
      </c>
      <c r="AC54" s="57"/>
      <c r="AD54" s="57"/>
      <c r="AE54" s="57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7"/>
      <c r="C55" s="37"/>
      <c r="D55" s="37"/>
      <c r="E55" s="66" t="s">
        <v>67</v>
      </c>
      <c r="F55" s="66"/>
      <c r="G55" s="34" t="s">
        <v>28</v>
      </c>
      <c r="H55" s="18">
        <f t="shared" si="0"/>
        <v>3470</v>
      </c>
      <c r="I55" s="27">
        <f t="shared" si="1"/>
        <v>541</v>
      </c>
      <c r="J55" s="35">
        <v>76</v>
      </c>
      <c r="K55" s="35">
        <v>88</v>
      </c>
      <c r="L55" s="35">
        <v>95</v>
      </c>
      <c r="M55" s="35">
        <v>74</v>
      </c>
      <c r="N55" s="35">
        <v>108</v>
      </c>
      <c r="O55" s="35">
        <v>100</v>
      </c>
      <c r="P55" s="30"/>
      <c r="Q55" s="31">
        <f t="shared" si="2"/>
        <v>2929</v>
      </c>
      <c r="R55" s="35">
        <v>494</v>
      </c>
      <c r="S55" s="35">
        <v>505</v>
      </c>
      <c r="T55" s="35">
        <v>916</v>
      </c>
      <c r="U55" s="35">
        <v>461</v>
      </c>
      <c r="V55" s="35">
        <v>247</v>
      </c>
      <c r="W55" s="35">
        <v>128</v>
      </c>
      <c r="X55" s="35">
        <v>92</v>
      </c>
      <c r="Y55" s="35">
        <v>86</v>
      </c>
      <c r="Z55" s="38"/>
      <c r="AA55" s="37"/>
      <c r="AB55" s="37"/>
      <c r="AC55" s="66" t="s">
        <v>68</v>
      </c>
      <c r="AD55" s="66"/>
      <c r="AE55" s="33" t="s">
        <v>28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7"/>
      <c r="C56" s="37"/>
      <c r="D56" s="37"/>
      <c r="E56" s="90" t="s">
        <v>68</v>
      </c>
      <c r="F56" s="90"/>
      <c r="G56" s="34" t="s">
        <v>29</v>
      </c>
      <c r="H56" s="18">
        <f t="shared" si="0"/>
        <v>1947</v>
      </c>
      <c r="I56" s="27">
        <f t="shared" si="1"/>
        <v>84</v>
      </c>
      <c r="J56" s="35">
        <v>7</v>
      </c>
      <c r="K56" s="35">
        <v>10</v>
      </c>
      <c r="L56" s="35">
        <v>15</v>
      </c>
      <c r="M56" s="35">
        <v>20</v>
      </c>
      <c r="N56" s="35">
        <v>16</v>
      </c>
      <c r="O56" s="35">
        <v>16</v>
      </c>
      <c r="P56" s="30"/>
      <c r="Q56" s="31">
        <f t="shared" si="2"/>
        <v>1863</v>
      </c>
      <c r="R56" s="35">
        <v>161</v>
      </c>
      <c r="S56" s="35">
        <v>224</v>
      </c>
      <c r="T56" s="35">
        <v>546</v>
      </c>
      <c r="U56" s="35">
        <v>464</v>
      </c>
      <c r="V56" s="35">
        <v>260</v>
      </c>
      <c r="W56" s="35">
        <v>90</v>
      </c>
      <c r="X56" s="35">
        <v>67</v>
      </c>
      <c r="Y56" s="35">
        <v>51</v>
      </c>
      <c r="Z56" s="38"/>
      <c r="AA56" s="37"/>
      <c r="AB56" s="37"/>
      <c r="AC56" s="90" t="s">
        <v>69</v>
      </c>
      <c r="AD56" s="90"/>
      <c r="AE56" s="33" t="s">
        <v>29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9"/>
      <c r="C57" s="64" t="s">
        <v>70</v>
      </c>
      <c r="D57" s="64"/>
      <c r="E57" s="64"/>
      <c r="F57" s="64"/>
      <c r="G57" s="65"/>
      <c r="H57" s="18">
        <f t="shared" si="0"/>
        <v>79838</v>
      </c>
      <c r="I57" s="27">
        <f t="shared" si="1"/>
        <v>21550</v>
      </c>
      <c r="J57" s="40">
        <v>3865</v>
      </c>
      <c r="K57" s="40">
        <v>4496</v>
      </c>
      <c r="L57" s="40">
        <v>4169</v>
      </c>
      <c r="M57" s="40">
        <v>3151</v>
      </c>
      <c r="N57" s="40">
        <v>2866</v>
      </c>
      <c r="O57" s="40">
        <v>3003</v>
      </c>
      <c r="P57" s="20"/>
      <c r="Q57" s="21">
        <f t="shared" si="2"/>
        <v>58288</v>
      </c>
      <c r="R57" s="40">
        <v>10068</v>
      </c>
      <c r="S57" s="40">
        <v>6464</v>
      </c>
      <c r="T57" s="40">
        <v>10703</v>
      </c>
      <c r="U57" s="40">
        <v>8686</v>
      </c>
      <c r="V57" s="40">
        <v>8810</v>
      </c>
      <c r="W57" s="40">
        <v>4542</v>
      </c>
      <c r="X57" s="40">
        <v>3963</v>
      </c>
      <c r="Y57" s="40">
        <v>5052</v>
      </c>
      <c r="Z57" s="41"/>
      <c r="AA57" s="64" t="s">
        <v>70</v>
      </c>
      <c r="AB57" s="64"/>
      <c r="AC57" s="64"/>
      <c r="AD57" s="64"/>
      <c r="AE57" s="64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7"/>
      <c r="C58" s="37"/>
      <c r="D58" s="66" t="s">
        <v>69</v>
      </c>
      <c r="E58" s="66"/>
      <c r="F58" s="57" t="s">
        <v>71</v>
      </c>
      <c r="G58" s="58"/>
      <c r="H58" s="18">
        <f t="shared" si="0"/>
        <v>52804</v>
      </c>
      <c r="I58" s="27">
        <f t="shared" si="1"/>
        <v>16896</v>
      </c>
      <c r="J58" s="35">
        <v>2821</v>
      </c>
      <c r="K58" s="35">
        <v>3377</v>
      </c>
      <c r="L58" s="35">
        <v>3267</v>
      </c>
      <c r="M58" s="35">
        <v>2482</v>
      </c>
      <c r="N58" s="35">
        <v>2391</v>
      </c>
      <c r="O58" s="35">
        <v>2558</v>
      </c>
      <c r="P58" s="30"/>
      <c r="Q58" s="31">
        <f t="shared" si="2"/>
        <v>35908</v>
      </c>
      <c r="R58" s="35">
        <v>7817</v>
      </c>
      <c r="S58" s="35">
        <v>3751</v>
      </c>
      <c r="T58" s="35">
        <v>4866</v>
      </c>
      <c r="U58" s="35">
        <v>4069</v>
      </c>
      <c r="V58" s="35">
        <v>5289</v>
      </c>
      <c r="W58" s="35">
        <v>3158</v>
      </c>
      <c r="X58" s="35">
        <v>2805</v>
      </c>
      <c r="Y58" s="35">
        <v>4153</v>
      </c>
      <c r="Z58" s="38"/>
      <c r="AA58" s="37"/>
      <c r="AB58" s="66" t="s">
        <v>69</v>
      </c>
      <c r="AC58" s="66"/>
      <c r="AD58" s="57" t="s">
        <v>71</v>
      </c>
      <c r="AE58" s="57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7"/>
      <c r="C59" s="37"/>
      <c r="D59" s="66" t="s">
        <v>69</v>
      </c>
      <c r="E59" s="66"/>
      <c r="F59" s="57" t="s">
        <v>72</v>
      </c>
      <c r="G59" s="58"/>
      <c r="H59" s="18">
        <f t="shared" si="0"/>
        <v>2878</v>
      </c>
      <c r="I59" s="27">
        <f t="shared" si="1"/>
        <v>223</v>
      </c>
      <c r="J59" s="35">
        <v>17</v>
      </c>
      <c r="K59" s="35">
        <v>30</v>
      </c>
      <c r="L59" s="35">
        <v>46</v>
      </c>
      <c r="M59" s="35">
        <v>51</v>
      </c>
      <c r="N59" s="35">
        <v>32</v>
      </c>
      <c r="O59" s="35">
        <v>47</v>
      </c>
      <c r="P59" s="30"/>
      <c r="Q59" s="31">
        <f t="shared" si="2"/>
        <v>2655</v>
      </c>
      <c r="R59" s="35">
        <v>242</v>
      </c>
      <c r="S59" s="35">
        <v>315</v>
      </c>
      <c r="T59" s="35">
        <v>726</v>
      </c>
      <c r="U59" s="35">
        <v>671</v>
      </c>
      <c r="V59" s="35">
        <v>356</v>
      </c>
      <c r="W59" s="35">
        <v>186</v>
      </c>
      <c r="X59" s="35">
        <v>95</v>
      </c>
      <c r="Y59" s="35">
        <v>64</v>
      </c>
      <c r="Z59" s="38"/>
      <c r="AA59" s="37"/>
      <c r="AB59" s="66" t="s">
        <v>69</v>
      </c>
      <c r="AC59" s="66"/>
      <c r="AD59" s="57" t="s">
        <v>72</v>
      </c>
      <c r="AE59" s="57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7"/>
      <c r="C60" s="37"/>
      <c r="D60" s="66" t="s">
        <v>69</v>
      </c>
      <c r="E60" s="66"/>
      <c r="F60" s="57" t="s">
        <v>30</v>
      </c>
      <c r="G60" s="58"/>
      <c r="H60" s="18">
        <f t="shared" si="0"/>
        <v>7915</v>
      </c>
      <c r="I60" s="27">
        <f t="shared" si="1"/>
        <v>1315</v>
      </c>
      <c r="J60" s="35">
        <v>233</v>
      </c>
      <c r="K60" s="35">
        <v>301</v>
      </c>
      <c r="L60" s="35">
        <v>242</v>
      </c>
      <c r="M60" s="35">
        <v>222</v>
      </c>
      <c r="N60" s="35">
        <v>166</v>
      </c>
      <c r="O60" s="35">
        <v>151</v>
      </c>
      <c r="P60" s="30"/>
      <c r="Q60" s="31">
        <f t="shared" si="2"/>
        <v>6600</v>
      </c>
      <c r="R60" s="35">
        <v>754</v>
      </c>
      <c r="S60" s="35">
        <v>868</v>
      </c>
      <c r="T60" s="35">
        <v>1901</v>
      </c>
      <c r="U60" s="35">
        <v>1428</v>
      </c>
      <c r="V60" s="35">
        <v>914</v>
      </c>
      <c r="W60" s="35">
        <v>329</v>
      </c>
      <c r="X60" s="35">
        <v>245</v>
      </c>
      <c r="Y60" s="35">
        <v>161</v>
      </c>
      <c r="Z60" s="38"/>
      <c r="AA60" s="37"/>
      <c r="AB60" s="66" t="s">
        <v>73</v>
      </c>
      <c r="AC60" s="66"/>
      <c r="AD60" s="57" t="s">
        <v>30</v>
      </c>
      <c r="AE60" s="57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7"/>
      <c r="C61" s="37"/>
      <c r="D61" s="66" t="s">
        <v>73</v>
      </c>
      <c r="E61" s="66"/>
      <c r="F61" s="57" t="s">
        <v>74</v>
      </c>
      <c r="G61" s="58"/>
      <c r="H61" s="18">
        <f t="shared" si="0"/>
        <v>300</v>
      </c>
      <c r="I61" s="27">
        <f t="shared" si="1"/>
        <v>24</v>
      </c>
      <c r="J61" s="35">
        <v>0</v>
      </c>
      <c r="K61" s="35">
        <v>0</v>
      </c>
      <c r="L61" s="35">
        <v>3</v>
      </c>
      <c r="M61" s="35">
        <v>5</v>
      </c>
      <c r="N61" s="35">
        <v>8</v>
      </c>
      <c r="O61" s="35">
        <v>8</v>
      </c>
      <c r="P61" s="30"/>
      <c r="Q61" s="31">
        <f t="shared" si="2"/>
        <v>276</v>
      </c>
      <c r="R61" s="35">
        <v>57</v>
      </c>
      <c r="S61" s="35">
        <v>32</v>
      </c>
      <c r="T61" s="35">
        <v>91</v>
      </c>
      <c r="U61" s="35">
        <v>58</v>
      </c>
      <c r="V61" s="35">
        <v>24</v>
      </c>
      <c r="W61" s="35">
        <v>7</v>
      </c>
      <c r="X61" s="35">
        <v>7</v>
      </c>
      <c r="Y61" s="35">
        <v>0</v>
      </c>
      <c r="Z61" s="38"/>
      <c r="AA61" s="37"/>
      <c r="AB61" s="66" t="s">
        <v>73</v>
      </c>
      <c r="AC61" s="66"/>
      <c r="AD61" s="57" t="s">
        <v>74</v>
      </c>
      <c r="AE61" s="57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7"/>
      <c r="C62" s="37"/>
      <c r="D62" s="66" t="s">
        <v>73</v>
      </c>
      <c r="E62" s="66"/>
      <c r="F62" s="89" t="s">
        <v>101</v>
      </c>
      <c r="G62" s="102"/>
      <c r="H62" s="18">
        <f t="shared" si="0"/>
        <v>146</v>
      </c>
      <c r="I62" s="27">
        <f t="shared" si="1"/>
        <v>11</v>
      </c>
      <c r="J62" s="35">
        <v>1</v>
      </c>
      <c r="K62" s="35">
        <v>2</v>
      </c>
      <c r="L62" s="35">
        <v>1</v>
      </c>
      <c r="M62" s="35">
        <v>1</v>
      </c>
      <c r="N62" s="35">
        <v>4</v>
      </c>
      <c r="O62" s="35">
        <v>2</v>
      </c>
      <c r="P62" s="30"/>
      <c r="Q62" s="31">
        <f t="shared" si="2"/>
        <v>135</v>
      </c>
      <c r="R62" s="35">
        <v>16</v>
      </c>
      <c r="S62" s="35">
        <v>16</v>
      </c>
      <c r="T62" s="35">
        <v>42</v>
      </c>
      <c r="U62" s="35">
        <v>32</v>
      </c>
      <c r="V62" s="35">
        <v>18</v>
      </c>
      <c r="W62" s="35">
        <v>6</v>
      </c>
      <c r="X62" s="35">
        <v>2</v>
      </c>
      <c r="Y62" s="35">
        <v>3</v>
      </c>
      <c r="Z62" s="38"/>
      <c r="AA62" s="37"/>
      <c r="AB62" s="66" t="s">
        <v>73</v>
      </c>
      <c r="AC62" s="66"/>
      <c r="AD62" s="89" t="s">
        <v>101</v>
      </c>
      <c r="AE62" s="89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7"/>
      <c r="C63" s="37"/>
      <c r="D63" s="66" t="s">
        <v>73</v>
      </c>
      <c r="E63" s="66"/>
      <c r="F63" s="57" t="s">
        <v>31</v>
      </c>
      <c r="G63" s="58"/>
      <c r="H63" s="18">
        <f t="shared" si="0"/>
        <v>3068</v>
      </c>
      <c r="I63" s="27">
        <f t="shared" si="1"/>
        <v>1443</v>
      </c>
      <c r="J63" s="35">
        <v>321</v>
      </c>
      <c r="K63" s="35">
        <v>359</v>
      </c>
      <c r="L63" s="35">
        <v>342</v>
      </c>
      <c r="M63" s="35">
        <v>207</v>
      </c>
      <c r="N63" s="35">
        <v>125</v>
      </c>
      <c r="O63" s="35">
        <v>89</v>
      </c>
      <c r="P63" s="30"/>
      <c r="Q63" s="31">
        <f t="shared" si="2"/>
        <v>1625</v>
      </c>
      <c r="R63" s="35">
        <v>291</v>
      </c>
      <c r="S63" s="35">
        <v>134</v>
      </c>
      <c r="T63" s="35">
        <v>231</v>
      </c>
      <c r="U63" s="35">
        <v>223</v>
      </c>
      <c r="V63" s="35">
        <v>252</v>
      </c>
      <c r="W63" s="35">
        <v>177</v>
      </c>
      <c r="X63" s="35">
        <v>146</v>
      </c>
      <c r="Y63" s="35">
        <v>171</v>
      </c>
      <c r="Z63" s="38"/>
      <c r="AA63" s="37"/>
      <c r="AB63" s="66" t="s">
        <v>67</v>
      </c>
      <c r="AC63" s="66"/>
      <c r="AD63" s="57" t="s">
        <v>31</v>
      </c>
      <c r="AE63" s="57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42"/>
      <c r="C64" s="42"/>
      <c r="D64" s="99" t="s">
        <v>67</v>
      </c>
      <c r="E64" s="99"/>
      <c r="F64" s="100" t="s">
        <v>32</v>
      </c>
      <c r="G64" s="101"/>
      <c r="H64" s="43">
        <f t="shared" si="0"/>
        <v>10108</v>
      </c>
      <c r="I64" s="43">
        <f t="shared" si="1"/>
        <v>1427</v>
      </c>
      <c r="J64" s="44">
        <v>437</v>
      </c>
      <c r="K64" s="44">
        <v>376</v>
      </c>
      <c r="L64" s="44">
        <v>230</v>
      </c>
      <c r="M64" s="44">
        <v>161</v>
      </c>
      <c r="N64" s="44">
        <v>108</v>
      </c>
      <c r="O64" s="44">
        <v>115</v>
      </c>
      <c r="P64" s="30"/>
      <c r="Q64" s="45">
        <f t="shared" si="2"/>
        <v>8681</v>
      </c>
      <c r="R64" s="44">
        <v>718</v>
      </c>
      <c r="S64" s="44">
        <v>984</v>
      </c>
      <c r="T64" s="44">
        <v>2299</v>
      </c>
      <c r="U64" s="44">
        <v>1694</v>
      </c>
      <c r="V64" s="44">
        <v>1598</v>
      </c>
      <c r="W64" s="44">
        <v>510</v>
      </c>
      <c r="X64" s="44">
        <v>532</v>
      </c>
      <c r="Y64" s="44">
        <v>346</v>
      </c>
      <c r="Z64" s="46"/>
      <c r="AA64" s="42"/>
      <c r="AB64" s="99" t="s">
        <v>68</v>
      </c>
      <c r="AC64" s="99"/>
      <c r="AD64" s="100" t="s">
        <v>32</v>
      </c>
      <c r="AE64" s="100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8:31" ht="12"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91"/>
      <c r="AA65" s="91"/>
      <c r="AB65" s="91"/>
      <c r="AC65" s="91"/>
      <c r="AD65" s="91"/>
      <c r="AE65" s="91"/>
    </row>
    <row r="66" spans="7:31" ht="12">
      <c r="G66" s="5" t="s">
        <v>88</v>
      </c>
      <c r="H66" s="5"/>
      <c r="Z66" s="92"/>
      <c r="AA66" s="92"/>
      <c r="AB66" s="92"/>
      <c r="AC66" s="92"/>
      <c r="AD66" s="92"/>
      <c r="AE66" s="92"/>
    </row>
    <row r="67" spans="7:25" ht="12">
      <c r="G67" s="5" t="s">
        <v>89</v>
      </c>
      <c r="H67" s="48">
        <f>SUM(H10,H23,H30,H34,H49,H57)-H9</f>
        <v>0</v>
      </c>
      <c r="I67" s="48">
        <f aca="true" t="shared" si="6" ref="I67:O67">SUM(I10,I23,I30,I34,I49,I57)-I9</f>
        <v>0</v>
      </c>
      <c r="J67" s="48">
        <f t="shared" si="6"/>
        <v>0</v>
      </c>
      <c r="K67" s="48">
        <f t="shared" si="6"/>
        <v>0</v>
      </c>
      <c r="L67" s="48">
        <f t="shared" si="6"/>
        <v>0</v>
      </c>
      <c r="M67" s="48">
        <f t="shared" si="6"/>
        <v>0</v>
      </c>
      <c r="N67" s="48">
        <f t="shared" si="6"/>
        <v>0</v>
      </c>
      <c r="O67" s="48">
        <f t="shared" si="6"/>
        <v>0</v>
      </c>
      <c r="Q67" s="48">
        <f aca="true" t="shared" si="7" ref="Q67:Y67">SUM(Q10,Q23,Q30,Q34,Q49,Q57)-Q9</f>
        <v>0</v>
      </c>
      <c r="R67" s="48">
        <f t="shared" si="7"/>
        <v>0</v>
      </c>
      <c r="S67" s="48">
        <f t="shared" si="7"/>
        <v>0</v>
      </c>
      <c r="T67" s="48">
        <f t="shared" si="7"/>
        <v>0</v>
      </c>
      <c r="U67" s="48">
        <f t="shared" si="7"/>
        <v>0</v>
      </c>
      <c r="V67" s="48">
        <f t="shared" si="7"/>
        <v>0</v>
      </c>
      <c r="W67" s="48">
        <f t="shared" si="7"/>
        <v>0</v>
      </c>
      <c r="X67" s="48">
        <f t="shared" si="7"/>
        <v>0</v>
      </c>
      <c r="Y67" s="48">
        <f t="shared" si="7"/>
        <v>0</v>
      </c>
    </row>
    <row r="68" spans="7:25" ht="12">
      <c r="G68" s="5" t="s">
        <v>90</v>
      </c>
      <c r="H68" s="48">
        <f>SUM(H11,H16,H21,H22)-H10</f>
        <v>0</v>
      </c>
      <c r="I68" s="48">
        <f aca="true" t="shared" si="8" ref="I68:O68">SUM(I11,I16,I21,I22)-I10</f>
        <v>0</v>
      </c>
      <c r="J68" s="48">
        <f t="shared" si="8"/>
        <v>0</v>
      </c>
      <c r="K68" s="48">
        <f t="shared" si="8"/>
        <v>0</v>
      </c>
      <c r="L68" s="48">
        <f t="shared" si="8"/>
        <v>0</v>
      </c>
      <c r="M68" s="48">
        <f t="shared" si="8"/>
        <v>0</v>
      </c>
      <c r="N68" s="48">
        <f t="shared" si="8"/>
        <v>0</v>
      </c>
      <c r="O68" s="48">
        <f t="shared" si="8"/>
        <v>0</v>
      </c>
      <c r="Q68" s="48">
        <f aca="true" t="shared" si="9" ref="Q68:Y68">SUM(Q11,Q16,Q21,Q22)-Q10</f>
        <v>0</v>
      </c>
      <c r="R68" s="48">
        <f t="shared" si="9"/>
        <v>0</v>
      </c>
      <c r="S68" s="48">
        <f t="shared" si="9"/>
        <v>0</v>
      </c>
      <c r="T68" s="48">
        <f t="shared" si="9"/>
        <v>0</v>
      </c>
      <c r="U68" s="48">
        <f t="shared" si="9"/>
        <v>0</v>
      </c>
      <c r="V68" s="48">
        <f t="shared" si="9"/>
        <v>0</v>
      </c>
      <c r="W68" s="48">
        <f t="shared" si="9"/>
        <v>0</v>
      </c>
      <c r="X68" s="48">
        <f t="shared" si="9"/>
        <v>0</v>
      </c>
      <c r="Y68" s="48">
        <f t="shared" si="9"/>
        <v>0</v>
      </c>
    </row>
    <row r="69" spans="7:25" ht="12">
      <c r="G69" s="5" t="s">
        <v>15</v>
      </c>
      <c r="H69" s="48">
        <f>SUM(H12:H15)-H11</f>
        <v>0</v>
      </c>
      <c r="I69" s="48">
        <f aca="true" t="shared" si="10" ref="I69:O69">SUM(I12:I15)-I11</f>
        <v>0</v>
      </c>
      <c r="J69" s="48">
        <f t="shared" si="10"/>
        <v>0</v>
      </c>
      <c r="K69" s="48">
        <f t="shared" si="10"/>
        <v>0</v>
      </c>
      <c r="L69" s="48">
        <f t="shared" si="10"/>
        <v>0</v>
      </c>
      <c r="M69" s="48">
        <f t="shared" si="10"/>
        <v>0</v>
      </c>
      <c r="N69" s="48">
        <f t="shared" si="10"/>
        <v>0</v>
      </c>
      <c r="O69" s="48">
        <f t="shared" si="10"/>
        <v>0</v>
      </c>
      <c r="Q69" s="48">
        <f aca="true" t="shared" si="11" ref="Q69:Y69">SUM(Q12:Q15)-Q11</f>
        <v>0</v>
      </c>
      <c r="R69" s="48">
        <f t="shared" si="11"/>
        <v>0</v>
      </c>
      <c r="S69" s="48">
        <f t="shared" si="11"/>
        <v>0</v>
      </c>
      <c r="T69" s="48">
        <f t="shared" si="11"/>
        <v>0</v>
      </c>
      <c r="U69" s="48">
        <f t="shared" si="11"/>
        <v>0</v>
      </c>
      <c r="V69" s="48">
        <f t="shared" si="11"/>
        <v>0</v>
      </c>
      <c r="W69" s="48">
        <f t="shared" si="11"/>
        <v>0</v>
      </c>
      <c r="X69" s="48">
        <f t="shared" si="11"/>
        <v>0</v>
      </c>
      <c r="Y69" s="48">
        <f t="shared" si="11"/>
        <v>0</v>
      </c>
    </row>
    <row r="70" spans="7:25" ht="12">
      <c r="G70" s="5" t="s">
        <v>91</v>
      </c>
      <c r="H70" s="48">
        <f>SUM(H17:H20)-H16</f>
        <v>0</v>
      </c>
      <c r="I70" s="48">
        <f aca="true" t="shared" si="12" ref="I70:O70">SUM(I17:I20)-I16</f>
        <v>0</v>
      </c>
      <c r="J70" s="48">
        <f t="shared" si="12"/>
        <v>0</v>
      </c>
      <c r="K70" s="48">
        <f t="shared" si="12"/>
        <v>0</v>
      </c>
      <c r="L70" s="48">
        <f t="shared" si="12"/>
        <v>0</v>
      </c>
      <c r="M70" s="48">
        <f t="shared" si="12"/>
        <v>0</v>
      </c>
      <c r="N70" s="48">
        <f t="shared" si="12"/>
        <v>0</v>
      </c>
      <c r="O70" s="48">
        <f t="shared" si="12"/>
        <v>0</v>
      </c>
      <c r="Q70" s="48">
        <f aca="true" t="shared" si="13" ref="Q70:Y70">SUM(Q17:Q20)-Q16</f>
        <v>0</v>
      </c>
      <c r="R70" s="48">
        <f t="shared" si="13"/>
        <v>0</v>
      </c>
      <c r="S70" s="48">
        <f t="shared" si="13"/>
        <v>0</v>
      </c>
      <c r="T70" s="48">
        <f t="shared" si="13"/>
        <v>0</v>
      </c>
      <c r="U70" s="48">
        <f t="shared" si="13"/>
        <v>0</v>
      </c>
      <c r="V70" s="48">
        <f t="shared" si="13"/>
        <v>0</v>
      </c>
      <c r="W70" s="48">
        <f t="shared" si="13"/>
        <v>0</v>
      </c>
      <c r="X70" s="48">
        <f t="shared" si="13"/>
        <v>0</v>
      </c>
      <c r="Y70" s="48">
        <f t="shared" si="13"/>
        <v>0</v>
      </c>
    </row>
    <row r="71" spans="7:25" ht="12">
      <c r="G71" s="5" t="s">
        <v>92</v>
      </c>
      <c r="H71" s="48">
        <f>SUM(H24:H26,H28:H29)-H23</f>
        <v>0</v>
      </c>
      <c r="I71" s="48">
        <f aca="true" t="shared" si="14" ref="I71:O71">SUM(I24:I26,I28:I29)-I23</f>
        <v>0</v>
      </c>
      <c r="J71" s="48">
        <f t="shared" si="14"/>
        <v>0</v>
      </c>
      <c r="K71" s="48">
        <f t="shared" si="14"/>
        <v>0</v>
      </c>
      <c r="L71" s="48">
        <f t="shared" si="14"/>
        <v>0</v>
      </c>
      <c r="M71" s="48">
        <f t="shared" si="14"/>
        <v>0</v>
      </c>
      <c r="N71" s="48">
        <f t="shared" si="14"/>
        <v>0</v>
      </c>
      <c r="O71" s="48">
        <f t="shared" si="14"/>
        <v>0</v>
      </c>
      <c r="P71" s="49"/>
      <c r="Q71" s="48">
        <f aca="true" t="shared" si="15" ref="Q71:Y71">SUM(Q24:Q26,Q28:Q29)-Q23</f>
        <v>0</v>
      </c>
      <c r="R71" s="48">
        <f t="shared" si="15"/>
        <v>0</v>
      </c>
      <c r="S71" s="48">
        <f t="shared" si="15"/>
        <v>0</v>
      </c>
      <c r="T71" s="48">
        <f t="shared" si="15"/>
        <v>0</v>
      </c>
      <c r="U71" s="48">
        <f t="shared" si="15"/>
        <v>0</v>
      </c>
      <c r="V71" s="48">
        <f t="shared" si="15"/>
        <v>0</v>
      </c>
      <c r="W71" s="48">
        <f t="shared" si="15"/>
        <v>0</v>
      </c>
      <c r="X71" s="48">
        <f t="shared" si="15"/>
        <v>0</v>
      </c>
      <c r="Y71" s="48">
        <f t="shared" si="15"/>
        <v>0</v>
      </c>
    </row>
    <row r="72" spans="7:25" ht="12">
      <c r="G72" s="5" t="s">
        <v>93</v>
      </c>
      <c r="H72" s="48">
        <f>SUM(H31:H33)-H30</f>
        <v>0</v>
      </c>
      <c r="I72" s="48">
        <f aca="true" t="shared" si="16" ref="I72:O72">SUM(I31:I33)-I30</f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16"/>
        <v>0</v>
      </c>
      <c r="P72" s="49"/>
      <c r="Q72" s="48">
        <f aca="true" t="shared" si="17" ref="Q72:Y72">SUM(Q31:Q33)-Q30</f>
        <v>0</v>
      </c>
      <c r="R72" s="48">
        <f t="shared" si="17"/>
        <v>0</v>
      </c>
      <c r="S72" s="48">
        <f t="shared" si="17"/>
        <v>0</v>
      </c>
      <c r="T72" s="48">
        <f t="shared" si="17"/>
        <v>0</v>
      </c>
      <c r="U72" s="48">
        <f t="shared" si="17"/>
        <v>0</v>
      </c>
      <c r="V72" s="48">
        <f t="shared" si="17"/>
        <v>0</v>
      </c>
      <c r="W72" s="48">
        <f t="shared" si="17"/>
        <v>0</v>
      </c>
      <c r="X72" s="48">
        <f t="shared" si="17"/>
        <v>0</v>
      </c>
      <c r="Y72" s="48">
        <f t="shared" si="17"/>
        <v>0</v>
      </c>
    </row>
    <row r="73" spans="7:25" ht="12">
      <c r="G73" s="5" t="s">
        <v>94</v>
      </c>
      <c r="H73" s="48">
        <f>SUM(H35:H36,H39,H45,H47:H48)-H34</f>
        <v>0</v>
      </c>
      <c r="I73" s="48">
        <f aca="true" t="shared" si="18" ref="I73:O73">SUM(I35:I36,I39,I45,I47:I48)-I34</f>
        <v>0</v>
      </c>
      <c r="J73" s="48">
        <f t="shared" si="18"/>
        <v>0</v>
      </c>
      <c r="K73" s="48">
        <f t="shared" si="18"/>
        <v>0</v>
      </c>
      <c r="L73" s="48">
        <f t="shared" si="18"/>
        <v>0</v>
      </c>
      <c r="M73" s="48">
        <f t="shared" si="18"/>
        <v>0</v>
      </c>
      <c r="N73" s="48">
        <f t="shared" si="18"/>
        <v>0</v>
      </c>
      <c r="O73" s="48">
        <f t="shared" si="18"/>
        <v>0</v>
      </c>
      <c r="P73" s="49"/>
      <c r="Q73" s="48">
        <f aca="true" t="shared" si="19" ref="Q73:Y73">SUM(Q35:Q36,Q39,Q45,Q47:Q48)-Q34</f>
        <v>0</v>
      </c>
      <c r="R73" s="48">
        <f t="shared" si="19"/>
        <v>0</v>
      </c>
      <c r="S73" s="48">
        <f t="shared" si="19"/>
        <v>0</v>
      </c>
      <c r="T73" s="48">
        <f t="shared" si="19"/>
        <v>0</v>
      </c>
      <c r="U73" s="48">
        <f t="shared" si="19"/>
        <v>0</v>
      </c>
      <c r="V73" s="48">
        <f t="shared" si="19"/>
        <v>0</v>
      </c>
      <c r="W73" s="48">
        <f t="shared" si="19"/>
        <v>0</v>
      </c>
      <c r="X73" s="48">
        <f t="shared" si="19"/>
        <v>0</v>
      </c>
      <c r="Y73" s="48">
        <f t="shared" si="19"/>
        <v>0</v>
      </c>
    </row>
    <row r="74" spans="7:25" ht="12">
      <c r="G74" s="5" t="s">
        <v>95</v>
      </c>
      <c r="H74" s="48">
        <f>SUM(H37:H38)-H36</f>
        <v>0</v>
      </c>
      <c r="I74" s="48">
        <f aca="true" t="shared" si="20" ref="I74:O74">SUM(I37:I38)-I36</f>
        <v>0</v>
      </c>
      <c r="J74" s="48">
        <f t="shared" si="20"/>
        <v>0</v>
      </c>
      <c r="K74" s="48">
        <f t="shared" si="20"/>
        <v>0</v>
      </c>
      <c r="L74" s="48">
        <f t="shared" si="20"/>
        <v>0</v>
      </c>
      <c r="M74" s="48">
        <f t="shared" si="20"/>
        <v>0</v>
      </c>
      <c r="N74" s="48">
        <f t="shared" si="20"/>
        <v>0</v>
      </c>
      <c r="O74" s="48">
        <f t="shared" si="20"/>
        <v>0</v>
      </c>
      <c r="P74" s="49"/>
      <c r="Q74" s="48">
        <f aca="true" t="shared" si="21" ref="Q74:Y74">SUM(Q37:Q38)-Q36</f>
        <v>0</v>
      </c>
      <c r="R74" s="48">
        <f t="shared" si="21"/>
        <v>0</v>
      </c>
      <c r="S74" s="48">
        <f t="shared" si="21"/>
        <v>0</v>
      </c>
      <c r="T74" s="48">
        <f t="shared" si="21"/>
        <v>0</v>
      </c>
      <c r="U74" s="48">
        <f t="shared" si="21"/>
        <v>0</v>
      </c>
      <c r="V74" s="48">
        <f t="shared" si="21"/>
        <v>0</v>
      </c>
      <c r="W74" s="48">
        <f t="shared" si="21"/>
        <v>0</v>
      </c>
      <c r="X74" s="48">
        <f t="shared" si="21"/>
        <v>0</v>
      </c>
      <c r="Y74" s="48">
        <f t="shared" si="21"/>
        <v>0</v>
      </c>
    </row>
    <row r="75" spans="7:25" ht="12">
      <c r="G75" s="5" t="s">
        <v>96</v>
      </c>
      <c r="H75" s="48">
        <f>SUM(H40:H44)-H39</f>
        <v>0</v>
      </c>
      <c r="I75" s="48">
        <f aca="true" t="shared" si="22" ref="I75:O75">SUM(I40:I44)-I39</f>
        <v>0</v>
      </c>
      <c r="J75" s="48">
        <f t="shared" si="22"/>
        <v>0</v>
      </c>
      <c r="K75" s="48">
        <f t="shared" si="22"/>
        <v>0</v>
      </c>
      <c r="L75" s="48">
        <f t="shared" si="22"/>
        <v>0</v>
      </c>
      <c r="M75" s="48">
        <f t="shared" si="22"/>
        <v>0</v>
      </c>
      <c r="N75" s="48">
        <f t="shared" si="22"/>
        <v>0</v>
      </c>
      <c r="O75" s="48">
        <f t="shared" si="22"/>
        <v>0</v>
      </c>
      <c r="P75" s="49"/>
      <c r="Q75" s="48">
        <f aca="true" t="shared" si="23" ref="Q75:Y75">SUM(Q40:Q44)-Q39</f>
        <v>0</v>
      </c>
      <c r="R75" s="48">
        <f t="shared" si="23"/>
        <v>0</v>
      </c>
      <c r="S75" s="48">
        <f t="shared" si="23"/>
        <v>0</v>
      </c>
      <c r="T75" s="48">
        <f t="shared" si="23"/>
        <v>0</v>
      </c>
      <c r="U75" s="48">
        <f t="shared" si="23"/>
        <v>0</v>
      </c>
      <c r="V75" s="48">
        <f t="shared" si="23"/>
        <v>0</v>
      </c>
      <c r="W75" s="48">
        <f t="shared" si="23"/>
        <v>0</v>
      </c>
      <c r="X75" s="48">
        <f t="shared" si="23"/>
        <v>0</v>
      </c>
      <c r="Y75" s="48">
        <f t="shared" si="23"/>
        <v>0</v>
      </c>
    </row>
    <row r="76" spans="7:25" ht="12">
      <c r="G76" s="5" t="s">
        <v>97</v>
      </c>
      <c r="H76" s="48">
        <f>SUM(H51:H53)-H50</f>
        <v>0</v>
      </c>
      <c r="I76" s="48">
        <f aca="true" t="shared" si="24" ref="I76:O76">SUM(I51:I53)-I50</f>
        <v>0</v>
      </c>
      <c r="J76" s="48">
        <f t="shared" si="24"/>
        <v>0</v>
      </c>
      <c r="K76" s="48">
        <f t="shared" si="24"/>
        <v>0</v>
      </c>
      <c r="L76" s="48">
        <f t="shared" si="24"/>
        <v>0</v>
      </c>
      <c r="M76" s="48">
        <f t="shared" si="24"/>
        <v>0</v>
      </c>
      <c r="N76" s="48">
        <f t="shared" si="24"/>
        <v>0</v>
      </c>
      <c r="O76" s="48">
        <f t="shared" si="24"/>
        <v>0</v>
      </c>
      <c r="P76" s="49"/>
      <c r="Q76" s="48">
        <f aca="true" t="shared" si="25" ref="Q76:Y76">SUM(Q51:Q53)-Q50</f>
        <v>0</v>
      </c>
      <c r="R76" s="48">
        <f t="shared" si="25"/>
        <v>0</v>
      </c>
      <c r="S76" s="48">
        <f t="shared" si="25"/>
        <v>0</v>
      </c>
      <c r="T76" s="48">
        <f t="shared" si="25"/>
        <v>0</v>
      </c>
      <c r="U76" s="48">
        <f t="shared" si="25"/>
        <v>0</v>
      </c>
      <c r="V76" s="48">
        <f t="shared" si="25"/>
        <v>0</v>
      </c>
      <c r="W76" s="48">
        <f t="shared" si="25"/>
        <v>0</v>
      </c>
      <c r="X76" s="48">
        <f t="shared" si="25"/>
        <v>0</v>
      </c>
      <c r="Y76" s="48">
        <f t="shared" si="25"/>
        <v>0</v>
      </c>
    </row>
    <row r="77" spans="8:25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8:25" ht="1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8:25" ht="1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ht="12">
      <c r="H80" s="49"/>
    </row>
    <row r="81" ht="12">
      <c r="H81" s="49"/>
    </row>
  </sheetData>
  <sheetProtection/>
  <mergeCells count="151">
    <mergeCell ref="T6:T8"/>
    <mergeCell ref="U6:U8"/>
    <mergeCell ref="O6:O8"/>
    <mergeCell ref="Q6:Q8"/>
    <mergeCell ref="H2:N2"/>
    <mergeCell ref="R2:Y2"/>
    <mergeCell ref="V6:V8"/>
    <mergeCell ref="W6:W8"/>
    <mergeCell ref="X6:X8"/>
    <mergeCell ref="Y6:Y8"/>
    <mergeCell ref="R6:R8"/>
    <mergeCell ref="S6:S8"/>
    <mergeCell ref="Q5:Y5"/>
    <mergeCell ref="I5:O5"/>
    <mergeCell ref="AC53:AE53"/>
    <mergeCell ref="AB48:AE48"/>
    <mergeCell ref="AA49:AE49"/>
    <mergeCell ref="AB50:AE50"/>
    <mergeCell ref="AC37:AE37"/>
    <mergeCell ref="AC38:AE38"/>
    <mergeCell ref="D63:E63"/>
    <mergeCell ref="F63:G63"/>
    <mergeCell ref="D64:E64"/>
    <mergeCell ref="F64:G64"/>
    <mergeCell ref="D61:E61"/>
    <mergeCell ref="F61:G61"/>
    <mergeCell ref="D62:E62"/>
    <mergeCell ref="F62:G62"/>
    <mergeCell ref="C57:G57"/>
    <mergeCell ref="D59:E59"/>
    <mergeCell ref="F59:G59"/>
    <mergeCell ref="D60:E60"/>
    <mergeCell ref="F60:G60"/>
    <mergeCell ref="E53:G53"/>
    <mergeCell ref="D54:G54"/>
    <mergeCell ref="E55:F55"/>
    <mergeCell ref="E56:F56"/>
    <mergeCell ref="Z65:AE65"/>
    <mergeCell ref="Z66:AE66"/>
    <mergeCell ref="Z5:AE8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5:AD55"/>
    <mergeCell ref="AC56:AD56"/>
    <mergeCell ref="AA57:AE57"/>
    <mergeCell ref="AB58:AC58"/>
    <mergeCell ref="AD58:AE58"/>
    <mergeCell ref="AB54:AE54"/>
    <mergeCell ref="AB45:AE45"/>
    <mergeCell ref="AC46:AD46"/>
    <mergeCell ref="AC41:AE41"/>
    <mergeCell ref="AC42:AE42"/>
    <mergeCell ref="AC43:AE43"/>
    <mergeCell ref="AC44:AE44"/>
    <mergeCell ref="AB47:AE47"/>
    <mergeCell ref="AC51:AE51"/>
    <mergeCell ref="AC52:AE52"/>
    <mergeCell ref="AB39:AE39"/>
    <mergeCell ref="AC40:AE40"/>
    <mergeCell ref="AB33:AE33"/>
    <mergeCell ref="AA34:AE34"/>
    <mergeCell ref="AB35:AE35"/>
    <mergeCell ref="AB36:AE36"/>
    <mergeCell ref="AB29:AE29"/>
    <mergeCell ref="AA30:AE30"/>
    <mergeCell ref="AB31:AE31"/>
    <mergeCell ref="AB32:AE32"/>
    <mergeCell ref="AB25:AE25"/>
    <mergeCell ref="AB26:AE26"/>
    <mergeCell ref="AC27:AD27"/>
    <mergeCell ref="AB28:AE28"/>
    <mergeCell ref="AB21:AE21"/>
    <mergeCell ref="AB22:AE22"/>
    <mergeCell ref="AA23:AE23"/>
    <mergeCell ref="AB24:AE24"/>
    <mergeCell ref="AC17:AE17"/>
    <mergeCell ref="AC18:AE18"/>
    <mergeCell ref="AC19:AE19"/>
    <mergeCell ref="AC20:AE20"/>
    <mergeCell ref="K6:K8"/>
    <mergeCell ref="L6:L8"/>
    <mergeCell ref="AC13:AE13"/>
    <mergeCell ref="AC14:AE14"/>
    <mergeCell ref="AC15:AE15"/>
    <mergeCell ref="AB16:AE16"/>
    <mergeCell ref="Z9:AE9"/>
    <mergeCell ref="AA10:AE10"/>
    <mergeCell ref="AB11:AE11"/>
    <mergeCell ref="AC12:AE12"/>
    <mergeCell ref="M6:M8"/>
    <mergeCell ref="N6:N8"/>
    <mergeCell ref="B9:G9"/>
    <mergeCell ref="C10:G10"/>
    <mergeCell ref="D11:G11"/>
    <mergeCell ref="E12:G12"/>
    <mergeCell ref="B5:G8"/>
    <mergeCell ref="H5:H8"/>
    <mergeCell ref="I6:I8"/>
    <mergeCell ref="J6:J8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D31:G31"/>
    <mergeCell ref="D32:G32"/>
    <mergeCell ref="D33:G33"/>
    <mergeCell ref="C34:G34"/>
    <mergeCell ref="D35:G35"/>
    <mergeCell ref="D36:G36"/>
    <mergeCell ref="E46:F46"/>
    <mergeCell ref="D50:G50"/>
    <mergeCell ref="E37:G37"/>
    <mergeCell ref="E38:G38"/>
    <mergeCell ref="D39:G39"/>
    <mergeCell ref="E40:G40"/>
    <mergeCell ref="E41:G41"/>
    <mergeCell ref="E42:G42"/>
    <mergeCell ref="E51:G51"/>
    <mergeCell ref="E52:G52"/>
    <mergeCell ref="E43:G43"/>
    <mergeCell ref="E44:G44"/>
    <mergeCell ref="C49:G49"/>
    <mergeCell ref="D58:E58"/>
    <mergeCell ref="F58:G58"/>
    <mergeCell ref="D45:G45"/>
    <mergeCell ref="D47:G47"/>
    <mergeCell ref="D48:G4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IV16384"/>
    </sheetView>
  </sheetViews>
  <sheetFormatPr defaultColWidth="9.125" defaultRowHeight="12.75"/>
  <cols>
    <col min="1" max="6" width="2.625" style="1" customWidth="1"/>
    <col min="7" max="7" width="15.375" style="1" customWidth="1"/>
    <col min="8" max="9" width="9.50390625" style="2" customWidth="1"/>
    <col min="10" max="15" width="9.125" style="2" customWidth="1"/>
    <col min="16" max="16" width="3.625" style="2" customWidth="1"/>
    <col min="17" max="25" width="8.50390625" style="2" customWidth="1"/>
    <col min="26" max="30" width="2.625" style="1" customWidth="1"/>
    <col min="31" max="31" width="15.375" style="1" customWidth="1"/>
    <col min="32" max="16384" width="9.125" style="2" customWidth="1"/>
  </cols>
  <sheetData>
    <row r="1" spans="1:31" s="8" customFormat="1" ht="12">
      <c r="A1" s="5"/>
      <c r="B1" s="5" t="s">
        <v>84</v>
      </c>
      <c r="C1" s="5"/>
      <c r="D1" s="5"/>
      <c r="E1" s="5"/>
      <c r="F1" s="5"/>
      <c r="G1" s="5"/>
      <c r="H1" s="50"/>
      <c r="I1" s="50"/>
      <c r="J1" s="50"/>
      <c r="K1" s="50"/>
      <c r="L1" s="50"/>
      <c r="M1" s="50"/>
      <c r="N1" s="50"/>
      <c r="O1" s="50"/>
      <c r="P1" s="50"/>
      <c r="Q1" s="50" t="s">
        <v>85</v>
      </c>
      <c r="R1" s="50"/>
      <c r="S1" s="50"/>
      <c r="T1" s="50"/>
      <c r="U1" s="50"/>
      <c r="V1" s="50"/>
      <c r="W1" s="50"/>
      <c r="X1" s="50"/>
      <c r="Y1" s="50"/>
      <c r="Z1" s="5"/>
      <c r="AA1" s="5"/>
      <c r="AB1" s="5"/>
      <c r="AC1" s="5"/>
      <c r="AD1" s="5"/>
      <c r="AE1" s="5"/>
    </row>
    <row r="2" spans="2:31" s="3" customFormat="1" ht="14.25">
      <c r="B2" s="4"/>
      <c r="C2" s="4"/>
      <c r="D2" s="4"/>
      <c r="E2" s="4"/>
      <c r="F2" s="4"/>
      <c r="G2" s="4"/>
      <c r="H2" s="112" t="s">
        <v>87</v>
      </c>
      <c r="I2" s="112"/>
      <c r="J2" s="112"/>
      <c r="K2" s="112"/>
      <c r="L2" s="112"/>
      <c r="M2" s="112"/>
      <c r="N2" s="112"/>
      <c r="O2" s="4"/>
      <c r="P2" s="51"/>
      <c r="Q2" s="4"/>
      <c r="R2" s="112" t="s">
        <v>81</v>
      </c>
      <c r="S2" s="112"/>
      <c r="T2" s="112"/>
      <c r="U2" s="112"/>
      <c r="V2" s="112"/>
      <c r="W2" s="112"/>
      <c r="X2" s="112"/>
      <c r="Y2" s="112"/>
      <c r="Z2" s="4"/>
      <c r="AA2" s="4"/>
      <c r="AB2" s="4"/>
      <c r="AC2" s="4"/>
      <c r="AD2" s="4"/>
      <c r="AE2" s="4"/>
    </row>
    <row r="3" spans="2:31" s="8" customFormat="1" ht="14.25">
      <c r="B3" s="3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50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31" s="11" customFormat="1" ht="13.5" customHeight="1" thickBot="1">
      <c r="A4" s="8"/>
      <c r="B4" s="9" t="s">
        <v>86</v>
      </c>
      <c r="C4" s="6"/>
      <c r="D4" s="6"/>
      <c r="E4" s="6"/>
      <c r="F4" s="6"/>
      <c r="G4" s="6"/>
      <c r="H4" s="52"/>
      <c r="I4" s="52"/>
      <c r="J4" s="52"/>
      <c r="K4" s="52"/>
      <c r="L4" s="52"/>
      <c r="M4" s="52"/>
      <c r="N4" s="52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1"/>
      <c r="AA4" s="1"/>
      <c r="AB4" s="1"/>
      <c r="AC4" s="1"/>
      <c r="AD4" s="1"/>
      <c r="AE4" s="1"/>
    </row>
    <row r="5" spans="1:31" s="13" customFormat="1" ht="13.5" customHeight="1">
      <c r="A5" s="2"/>
      <c r="B5" s="76" t="s">
        <v>33</v>
      </c>
      <c r="C5" s="77"/>
      <c r="D5" s="77"/>
      <c r="E5" s="77"/>
      <c r="F5" s="77"/>
      <c r="G5" s="78"/>
      <c r="H5" s="85" t="s">
        <v>38</v>
      </c>
      <c r="I5" s="105" t="s">
        <v>78</v>
      </c>
      <c r="J5" s="103"/>
      <c r="K5" s="103"/>
      <c r="L5" s="103"/>
      <c r="M5" s="103"/>
      <c r="N5" s="103"/>
      <c r="O5" s="103"/>
      <c r="P5" s="12"/>
      <c r="Q5" s="103" t="s">
        <v>79</v>
      </c>
      <c r="R5" s="103"/>
      <c r="S5" s="103"/>
      <c r="T5" s="103"/>
      <c r="U5" s="103"/>
      <c r="V5" s="103"/>
      <c r="W5" s="103"/>
      <c r="X5" s="103"/>
      <c r="Y5" s="104"/>
      <c r="Z5" s="93" t="s">
        <v>34</v>
      </c>
      <c r="AA5" s="94"/>
      <c r="AB5" s="94"/>
      <c r="AC5" s="94"/>
      <c r="AD5" s="94"/>
      <c r="AE5" s="94"/>
    </row>
    <row r="6" spans="1:31" s="13" customFormat="1" ht="13.5" customHeight="1">
      <c r="A6" s="2"/>
      <c r="B6" s="79"/>
      <c r="C6" s="79"/>
      <c r="D6" s="79"/>
      <c r="E6" s="79"/>
      <c r="F6" s="79"/>
      <c r="G6" s="80"/>
      <c r="H6" s="86"/>
      <c r="I6" s="71" t="s">
        <v>0</v>
      </c>
      <c r="J6" s="71" t="s">
        <v>1</v>
      </c>
      <c r="K6" s="71" t="s">
        <v>2</v>
      </c>
      <c r="L6" s="71" t="s">
        <v>3</v>
      </c>
      <c r="M6" s="71" t="s">
        <v>4</v>
      </c>
      <c r="N6" s="71" t="s">
        <v>5</v>
      </c>
      <c r="O6" s="106" t="s">
        <v>6</v>
      </c>
      <c r="P6" s="14"/>
      <c r="Q6" s="109" t="s">
        <v>0</v>
      </c>
      <c r="R6" s="71" t="s">
        <v>7</v>
      </c>
      <c r="S6" s="71" t="s">
        <v>8</v>
      </c>
      <c r="T6" s="71" t="s">
        <v>9</v>
      </c>
      <c r="U6" s="71" t="s">
        <v>10</v>
      </c>
      <c r="V6" s="71" t="s">
        <v>11</v>
      </c>
      <c r="W6" s="71" t="s">
        <v>12</v>
      </c>
      <c r="X6" s="71" t="s">
        <v>13</v>
      </c>
      <c r="Y6" s="71" t="s">
        <v>14</v>
      </c>
      <c r="Z6" s="95"/>
      <c r="AA6" s="96"/>
      <c r="AB6" s="96"/>
      <c r="AC6" s="96"/>
      <c r="AD6" s="96"/>
      <c r="AE6" s="96"/>
    </row>
    <row r="7" spans="1:32" s="13" customFormat="1" ht="13.5" customHeight="1">
      <c r="A7" s="15"/>
      <c r="B7" s="81"/>
      <c r="C7" s="81"/>
      <c r="D7" s="81"/>
      <c r="E7" s="81"/>
      <c r="F7" s="81"/>
      <c r="G7" s="82"/>
      <c r="H7" s="86"/>
      <c r="I7" s="72"/>
      <c r="J7" s="72"/>
      <c r="K7" s="72"/>
      <c r="L7" s="72"/>
      <c r="M7" s="72"/>
      <c r="N7" s="72"/>
      <c r="O7" s="107"/>
      <c r="P7" s="16"/>
      <c r="Q7" s="110"/>
      <c r="R7" s="72"/>
      <c r="S7" s="72"/>
      <c r="T7" s="72"/>
      <c r="U7" s="72"/>
      <c r="V7" s="72"/>
      <c r="W7" s="72"/>
      <c r="X7" s="72"/>
      <c r="Y7" s="72"/>
      <c r="Z7" s="95"/>
      <c r="AA7" s="96"/>
      <c r="AB7" s="96"/>
      <c r="AC7" s="96"/>
      <c r="AD7" s="96"/>
      <c r="AE7" s="96"/>
      <c r="AF7" s="13" t="s">
        <v>88</v>
      </c>
    </row>
    <row r="8" spans="1:34" s="13" customFormat="1" ht="13.5" customHeight="1">
      <c r="A8" s="15"/>
      <c r="B8" s="83"/>
      <c r="C8" s="83"/>
      <c r="D8" s="83"/>
      <c r="E8" s="83"/>
      <c r="F8" s="83"/>
      <c r="G8" s="84"/>
      <c r="H8" s="87"/>
      <c r="I8" s="73"/>
      <c r="J8" s="73"/>
      <c r="K8" s="73"/>
      <c r="L8" s="73"/>
      <c r="M8" s="73"/>
      <c r="N8" s="73"/>
      <c r="O8" s="108"/>
      <c r="P8" s="14"/>
      <c r="Q8" s="111"/>
      <c r="R8" s="73"/>
      <c r="S8" s="73"/>
      <c r="T8" s="73"/>
      <c r="U8" s="73"/>
      <c r="V8" s="73"/>
      <c r="W8" s="73"/>
      <c r="X8" s="73"/>
      <c r="Y8" s="73"/>
      <c r="Z8" s="97"/>
      <c r="AA8" s="98"/>
      <c r="AB8" s="98"/>
      <c r="AC8" s="98"/>
      <c r="AD8" s="98"/>
      <c r="AE8" s="98"/>
      <c r="AF8" s="17" t="s">
        <v>100</v>
      </c>
      <c r="AG8" s="17" t="s">
        <v>98</v>
      </c>
      <c r="AH8" s="17" t="s">
        <v>99</v>
      </c>
    </row>
    <row r="9" spans="1:34" s="25" customFormat="1" ht="12">
      <c r="A9" s="2"/>
      <c r="B9" s="74" t="s">
        <v>75</v>
      </c>
      <c r="C9" s="74"/>
      <c r="D9" s="74"/>
      <c r="E9" s="74"/>
      <c r="F9" s="74"/>
      <c r="G9" s="75"/>
      <c r="H9" s="18">
        <f>SUM(J9:O9,R9:Y9)</f>
        <v>71472</v>
      </c>
      <c r="I9" s="18">
        <f>SUM(J9:O9)</f>
        <v>14197</v>
      </c>
      <c r="J9" s="18">
        <v>3506</v>
      </c>
      <c r="K9" s="18">
        <v>3352</v>
      </c>
      <c r="L9" s="18">
        <v>3076</v>
      </c>
      <c r="M9" s="18">
        <v>1876</v>
      </c>
      <c r="N9" s="18">
        <v>1293</v>
      </c>
      <c r="O9" s="18">
        <v>1094</v>
      </c>
      <c r="P9" s="20"/>
      <c r="Q9" s="21">
        <f>SUM(R9:Y9)</f>
        <v>57275</v>
      </c>
      <c r="R9" s="18">
        <v>5133</v>
      </c>
      <c r="S9" s="18">
        <v>4114</v>
      </c>
      <c r="T9" s="18">
        <v>9078</v>
      </c>
      <c r="U9" s="18">
        <v>8245</v>
      </c>
      <c r="V9" s="18">
        <v>8850</v>
      </c>
      <c r="W9" s="18">
        <v>5127</v>
      </c>
      <c r="X9" s="18">
        <v>5289</v>
      </c>
      <c r="Y9" s="18">
        <v>11439</v>
      </c>
      <c r="Z9" s="88" t="s">
        <v>75</v>
      </c>
      <c r="AA9" s="64"/>
      <c r="AB9" s="64"/>
      <c r="AC9" s="64"/>
      <c r="AD9" s="64"/>
      <c r="AE9" s="64"/>
      <c r="AF9" s="24">
        <f>SUM(I9,Q9)-H9</f>
        <v>0</v>
      </c>
      <c r="AG9" s="24">
        <f>SUM(J9:O9)-I9</f>
        <v>0</v>
      </c>
      <c r="AH9" s="24">
        <f>SUM(R9:Y9)-Q9</f>
        <v>0</v>
      </c>
    </row>
    <row r="10" spans="1:34" s="25" customFormat="1" ht="12">
      <c r="A10" s="26"/>
      <c r="B10" s="23"/>
      <c r="C10" s="64" t="s">
        <v>76</v>
      </c>
      <c r="D10" s="64"/>
      <c r="E10" s="64"/>
      <c r="F10" s="64"/>
      <c r="G10" s="65"/>
      <c r="H10" s="18">
        <f aca="true" t="shared" si="0" ref="H10:H64">SUM(J10:O10,R10:Y10)</f>
        <v>520</v>
      </c>
      <c r="I10" s="18">
        <f aca="true" t="shared" si="1" ref="I10:I64">SUM(J10:O10)</f>
        <v>32</v>
      </c>
      <c r="J10" s="18">
        <v>1</v>
      </c>
      <c r="K10" s="18">
        <v>8</v>
      </c>
      <c r="L10" s="18">
        <v>8</v>
      </c>
      <c r="M10" s="18">
        <v>5</v>
      </c>
      <c r="N10" s="18">
        <v>5</v>
      </c>
      <c r="O10" s="18">
        <v>5</v>
      </c>
      <c r="P10" s="20"/>
      <c r="Q10" s="21">
        <f aca="true" t="shared" si="2" ref="Q10:Q64">SUM(R10:Y10)</f>
        <v>488</v>
      </c>
      <c r="R10" s="18">
        <v>39</v>
      </c>
      <c r="S10" s="18">
        <v>45</v>
      </c>
      <c r="T10" s="18">
        <v>121</v>
      </c>
      <c r="U10" s="18">
        <v>122</v>
      </c>
      <c r="V10" s="18">
        <v>63</v>
      </c>
      <c r="W10" s="18">
        <v>28</v>
      </c>
      <c r="X10" s="18">
        <v>29</v>
      </c>
      <c r="Y10" s="18">
        <v>41</v>
      </c>
      <c r="Z10" s="22"/>
      <c r="AA10" s="64" t="s">
        <v>76</v>
      </c>
      <c r="AB10" s="64"/>
      <c r="AC10" s="64"/>
      <c r="AD10" s="64"/>
      <c r="AE10" s="64"/>
      <c r="AF10" s="24">
        <f aca="true" t="shared" si="3" ref="AF10:AF64">SUM(I10,Q10)-H10</f>
        <v>0</v>
      </c>
      <c r="AG10" s="24">
        <f aca="true" t="shared" si="4" ref="AG10:AG64">SUM(J10:O10)-I10</f>
        <v>0</v>
      </c>
      <c r="AH10" s="24">
        <f aca="true" t="shared" si="5" ref="AH10:AH64">SUM(R10:Y10)-Q10</f>
        <v>0</v>
      </c>
    </row>
    <row r="11" spans="1:34" s="13" customFormat="1" ht="12">
      <c r="A11" s="26"/>
      <c r="B11" s="28"/>
      <c r="C11" s="28"/>
      <c r="D11" s="60" t="s">
        <v>77</v>
      </c>
      <c r="E11" s="60"/>
      <c r="F11" s="60"/>
      <c r="G11" s="61"/>
      <c r="H11" s="18">
        <f t="shared" si="0"/>
        <v>216</v>
      </c>
      <c r="I11" s="18">
        <f t="shared" si="1"/>
        <v>13</v>
      </c>
      <c r="J11" s="29">
        <v>0</v>
      </c>
      <c r="K11" s="29">
        <v>3</v>
      </c>
      <c r="L11" s="29">
        <v>3</v>
      </c>
      <c r="M11" s="29">
        <v>2</v>
      </c>
      <c r="N11" s="29">
        <v>2</v>
      </c>
      <c r="O11" s="29">
        <v>3</v>
      </c>
      <c r="P11" s="30"/>
      <c r="Q11" s="21">
        <f t="shared" si="2"/>
        <v>203</v>
      </c>
      <c r="R11" s="29">
        <v>14</v>
      </c>
      <c r="S11" s="29">
        <v>14</v>
      </c>
      <c r="T11" s="29">
        <v>50</v>
      </c>
      <c r="U11" s="29">
        <v>41</v>
      </c>
      <c r="V11" s="29">
        <v>26</v>
      </c>
      <c r="W11" s="29">
        <v>20</v>
      </c>
      <c r="X11" s="29">
        <v>16</v>
      </c>
      <c r="Y11" s="29">
        <v>22</v>
      </c>
      <c r="Z11" s="32"/>
      <c r="AA11" s="33"/>
      <c r="AB11" s="57" t="s">
        <v>77</v>
      </c>
      <c r="AC11" s="57"/>
      <c r="AD11" s="57"/>
      <c r="AE11" s="57"/>
      <c r="AF11" s="24">
        <f t="shared" si="3"/>
        <v>0</v>
      </c>
      <c r="AG11" s="24">
        <f t="shared" si="4"/>
        <v>0</v>
      </c>
      <c r="AH11" s="24">
        <f t="shared" si="5"/>
        <v>0</v>
      </c>
    </row>
    <row r="12" spans="1:34" s="13" customFormat="1" ht="12">
      <c r="A12" s="2"/>
      <c r="B12" s="33"/>
      <c r="C12" s="33"/>
      <c r="D12" s="33"/>
      <c r="E12" s="57" t="s">
        <v>15</v>
      </c>
      <c r="F12" s="57"/>
      <c r="G12" s="58"/>
      <c r="H12" s="18">
        <f t="shared" si="0"/>
        <v>204</v>
      </c>
      <c r="I12" s="18">
        <f t="shared" si="1"/>
        <v>10</v>
      </c>
      <c r="J12" s="35">
        <v>0</v>
      </c>
      <c r="K12" s="35">
        <v>2</v>
      </c>
      <c r="L12" s="35">
        <v>3</v>
      </c>
      <c r="M12" s="35">
        <v>2</v>
      </c>
      <c r="N12" s="35">
        <v>0</v>
      </c>
      <c r="O12" s="35">
        <v>3</v>
      </c>
      <c r="P12" s="30"/>
      <c r="Q12" s="21">
        <f t="shared" si="2"/>
        <v>194</v>
      </c>
      <c r="R12" s="35">
        <v>13</v>
      </c>
      <c r="S12" s="35">
        <v>12</v>
      </c>
      <c r="T12" s="35">
        <v>46</v>
      </c>
      <c r="U12" s="35">
        <v>41</v>
      </c>
      <c r="V12" s="35">
        <v>25</v>
      </c>
      <c r="W12" s="35">
        <v>20</v>
      </c>
      <c r="X12" s="35">
        <v>16</v>
      </c>
      <c r="Y12" s="35">
        <v>21</v>
      </c>
      <c r="Z12" s="32"/>
      <c r="AA12" s="33"/>
      <c r="AB12" s="33"/>
      <c r="AC12" s="57" t="s">
        <v>15</v>
      </c>
      <c r="AD12" s="57"/>
      <c r="AE12" s="57"/>
      <c r="AF12" s="24">
        <f t="shared" si="3"/>
        <v>0</v>
      </c>
      <c r="AG12" s="24">
        <f t="shared" si="4"/>
        <v>0</v>
      </c>
      <c r="AH12" s="24">
        <f t="shared" si="5"/>
        <v>0</v>
      </c>
    </row>
    <row r="13" spans="1:34" s="13" customFormat="1" ht="12">
      <c r="A13" s="2"/>
      <c r="B13" s="33"/>
      <c r="C13" s="33"/>
      <c r="D13" s="33"/>
      <c r="E13" s="57" t="s">
        <v>39</v>
      </c>
      <c r="F13" s="57"/>
      <c r="G13" s="58"/>
      <c r="H13" s="18">
        <f t="shared" si="0"/>
        <v>7</v>
      </c>
      <c r="I13" s="18">
        <f t="shared" si="1"/>
        <v>2</v>
      </c>
      <c r="J13" s="35">
        <v>0</v>
      </c>
      <c r="K13" s="35">
        <v>0</v>
      </c>
      <c r="L13" s="35">
        <v>0</v>
      </c>
      <c r="M13" s="35">
        <v>0</v>
      </c>
      <c r="N13" s="35">
        <v>2</v>
      </c>
      <c r="O13" s="35">
        <v>0</v>
      </c>
      <c r="P13" s="30"/>
      <c r="Q13" s="21">
        <f t="shared" si="2"/>
        <v>5</v>
      </c>
      <c r="R13" s="35">
        <v>1</v>
      </c>
      <c r="S13" s="35">
        <v>1</v>
      </c>
      <c r="T13" s="35">
        <v>3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2"/>
      <c r="AA13" s="33"/>
      <c r="AB13" s="33"/>
      <c r="AC13" s="57" t="s">
        <v>39</v>
      </c>
      <c r="AD13" s="57"/>
      <c r="AE13" s="57"/>
      <c r="AF13" s="24">
        <f t="shared" si="3"/>
        <v>0</v>
      </c>
      <c r="AG13" s="24">
        <f t="shared" si="4"/>
        <v>0</v>
      </c>
      <c r="AH13" s="24">
        <f t="shared" si="5"/>
        <v>0</v>
      </c>
    </row>
    <row r="14" spans="1:34" s="13" customFormat="1" ht="12">
      <c r="A14" s="2"/>
      <c r="B14" s="33"/>
      <c r="C14" s="33"/>
      <c r="D14" s="33"/>
      <c r="E14" s="57" t="s">
        <v>16</v>
      </c>
      <c r="F14" s="57"/>
      <c r="G14" s="58"/>
      <c r="H14" s="18">
        <f t="shared" si="0"/>
        <v>4</v>
      </c>
      <c r="I14" s="18">
        <f t="shared" si="1"/>
        <v>1</v>
      </c>
      <c r="J14" s="35">
        <v>0</v>
      </c>
      <c r="K14" s="35">
        <v>1</v>
      </c>
      <c r="L14" s="35">
        <v>0</v>
      </c>
      <c r="M14" s="35">
        <v>0</v>
      </c>
      <c r="N14" s="35">
        <v>0</v>
      </c>
      <c r="O14" s="35">
        <v>0</v>
      </c>
      <c r="P14" s="30"/>
      <c r="Q14" s="21">
        <f t="shared" si="2"/>
        <v>3</v>
      </c>
      <c r="R14" s="35">
        <v>0</v>
      </c>
      <c r="S14" s="35">
        <v>1</v>
      </c>
      <c r="T14" s="35">
        <v>1</v>
      </c>
      <c r="U14" s="35">
        <v>0</v>
      </c>
      <c r="V14" s="35">
        <v>0</v>
      </c>
      <c r="W14" s="35">
        <v>0</v>
      </c>
      <c r="X14" s="35">
        <v>0</v>
      </c>
      <c r="Y14" s="35">
        <v>1</v>
      </c>
      <c r="Z14" s="32"/>
      <c r="AA14" s="33"/>
      <c r="AB14" s="33"/>
      <c r="AC14" s="57" t="s">
        <v>16</v>
      </c>
      <c r="AD14" s="57"/>
      <c r="AE14" s="57"/>
      <c r="AF14" s="24">
        <f t="shared" si="3"/>
        <v>0</v>
      </c>
      <c r="AG14" s="24">
        <f t="shared" si="4"/>
        <v>0</v>
      </c>
      <c r="AH14" s="24">
        <f t="shared" si="5"/>
        <v>0</v>
      </c>
    </row>
    <row r="15" spans="1:34" s="13" customFormat="1" ht="12">
      <c r="A15" s="2"/>
      <c r="B15" s="33"/>
      <c r="C15" s="33"/>
      <c r="D15" s="33"/>
      <c r="E15" s="57" t="s">
        <v>17</v>
      </c>
      <c r="F15" s="57"/>
      <c r="G15" s="58"/>
      <c r="H15" s="18">
        <f t="shared" si="0"/>
        <v>1</v>
      </c>
      <c r="I15" s="18">
        <f t="shared" si="1"/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0"/>
      <c r="Q15" s="21">
        <f t="shared" si="2"/>
        <v>1</v>
      </c>
      <c r="R15" s="35">
        <v>0</v>
      </c>
      <c r="S15" s="35">
        <v>0</v>
      </c>
      <c r="T15" s="35">
        <v>0</v>
      </c>
      <c r="U15" s="35">
        <v>0</v>
      </c>
      <c r="V15" s="35">
        <v>1</v>
      </c>
      <c r="W15" s="35">
        <v>0</v>
      </c>
      <c r="X15" s="35">
        <v>0</v>
      </c>
      <c r="Y15" s="35">
        <v>0</v>
      </c>
      <c r="Z15" s="32"/>
      <c r="AA15" s="33"/>
      <c r="AB15" s="33"/>
      <c r="AC15" s="57" t="s">
        <v>17</v>
      </c>
      <c r="AD15" s="57"/>
      <c r="AE15" s="57"/>
      <c r="AF15" s="24">
        <f t="shared" si="3"/>
        <v>0</v>
      </c>
      <c r="AG15" s="24">
        <f t="shared" si="4"/>
        <v>0</v>
      </c>
      <c r="AH15" s="24">
        <f t="shared" si="5"/>
        <v>0</v>
      </c>
    </row>
    <row r="16" spans="1:34" s="13" customFormat="1" ht="12">
      <c r="A16" s="2"/>
      <c r="B16" s="33"/>
      <c r="C16" s="33"/>
      <c r="D16" s="57" t="s">
        <v>40</v>
      </c>
      <c r="E16" s="57"/>
      <c r="F16" s="57"/>
      <c r="G16" s="58"/>
      <c r="H16" s="18">
        <f t="shared" si="0"/>
        <v>121</v>
      </c>
      <c r="I16" s="18">
        <f t="shared" si="1"/>
        <v>13</v>
      </c>
      <c r="J16" s="29">
        <v>0</v>
      </c>
      <c r="K16" s="29">
        <v>4</v>
      </c>
      <c r="L16" s="29">
        <v>3</v>
      </c>
      <c r="M16" s="29">
        <v>2</v>
      </c>
      <c r="N16" s="29">
        <v>3</v>
      </c>
      <c r="O16" s="29">
        <v>1</v>
      </c>
      <c r="P16" s="30"/>
      <c r="Q16" s="21">
        <f t="shared" si="2"/>
        <v>108</v>
      </c>
      <c r="R16" s="29">
        <v>15</v>
      </c>
      <c r="S16" s="29">
        <v>8</v>
      </c>
      <c r="T16" s="29">
        <v>30</v>
      </c>
      <c r="U16" s="29">
        <v>23</v>
      </c>
      <c r="V16" s="29">
        <v>18</v>
      </c>
      <c r="W16" s="29">
        <v>1</v>
      </c>
      <c r="X16" s="29">
        <v>6</v>
      </c>
      <c r="Y16" s="29">
        <v>7</v>
      </c>
      <c r="Z16" s="32"/>
      <c r="AA16" s="33"/>
      <c r="AB16" s="57" t="s">
        <v>40</v>
      </c>
      <c r="AC16" s="57"/>
      <c r="AD16" s="57"/>
      <c r="AE16" s="57"/>
      <c r="AF16" s="24">
        <f t="shared" si="3"/>
        <v>0</v>
      </c>
      <c r="AG16" s="24">
        <f t="shared" si="4"/>
        <v>0</v>
      </c>
      <c r="AH16" s="24">
        <f t="shared" si="5"/>
        <v>0</v>
      </c>
    </row>
    <row r="17" spans="1:34" s="13" customFormat="1" ht="12">
      <c r="A17" s="2"/>
      <c r="B17" s="33"/>
      <c r="C17" s="33"/>
      <c r="D17" s="33"/>
      <c r="E17" s="57" t="s">
        <v>18</v>
      </c>
      <c r="F17" s="57"/>
      <c r="G17" s="58"/>
      <c r="H17" s="18">
        <f t="shared" si="0"/>
        <v>3</v>
      </c>
      <c r="I17" s="18">
        <f t="shared" si="1"/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0"/>
      <c r="Q17" s="21">
        <f t="shared" si="2"/>
        <v>3</v>
      </c>
      <c r="R17" s="35">
        <v>0</v>
      </c>
      <c r="S17" s="35">
        <v>0</v>
      </c>
      <c r="T17" s="35">
        <v>2</v>
      </c>
      <c r="U17" s="35">
        <v>0</v>
      </c>
      <c r="V17" s="35">
        <v>1</v>
      </c>
      <c r="W17" s="35">
        <v>0</v>
      </c>
      <c r="X17" s="35">
        <v>0</v>
      </c>
      <c r="Y17" s="35">
        <v>0</v>
      </c>
      <c r="Z17" s="32"/>
      <c r="AA17" s="33"/>
      <c r="AB17" s="33"/>
      <c r="AC17" s="57" t="s">
        <v>18</v>
      </c>
      <c r="AD17" s="57"/>
      <c r="AE17" s="57"/>
      <c r="AF17" s="24">
        <f t="shared" si="3"/>
        <v>0</v>
      </c>
      <c r="AG17" s="24">
        <f t="shared" si="4"/>
        <v>0</v>
      </c>
      <c r="AH17" s="24">
        <f t="shared" si="5"/>
        <v>0</v>
      </c>
    </row>
    <row r="18" spans="1:34" s="13" customFormat="1" ht="12">
      <c r="A18" s="2"/>
      <c r="B18" s="33"/>
      <c r="C18" s="33"/>
      <c r="D18" s="33"/>
      <c r="E18" s="57" t="s">
        <v>19</v>
      </c>
      <c r="F18" s="57"/>
      <c r="G18" s="58"/>
      <c r="H18" s="18">
        <f t="shared" si="0"/>
        <v>47</v>
      </c>
      <c r="I18" s="18">
        <f t="shared" si="1"/>
        <v>7</v>
      </c>
      <c r="J18" s="35">
        <v>0</v>
      </c>
      <c r="K18" s="35">
        <v>3</v>
      </c>
      <c r="L18" s="35">
        <v>3</v>
      </c>
      <c r="M18" s="35">
        <v>0</v>
      </c>
      <c r="N18" s="35">
        <v>0</v>
      </c>
      <c r="O18" s="35">
        <v>1</v>
      </c>
      <c r="P18" s="30"/>
      <c r="Q18" s="21">
        <f t="shared" si="2"/>
        <v>40</v>
      </c>
      <c r="R18" s="35">
        <v>9</v>
      </c>
      <c r="S18" s="35">
        <v>5</v>
      </c>
      <c r="T18" s="35">
        <v>9</v>
      </c>
      <c r="U18" s="35">
        <v>7</v>
      </c>
      <c r="V18" s="35">
        <v>3</v>
      </c>
      <c r="W18" s="35">
        <v>1</v>
      </c>
      <c r="X18" s="35">
        <v>2</v>
      </c>
      <c r="Y18" s="35">
        <v>4</v>
      </c>
      <c r="Z18" s="32"/>
      <c r="AA18" s="33"/>
      <c r="AB18" s="33"/>
      <c r="AC18" s="57" t="s">
        <v>19</v>
      </c>
      <c r="AD18" s="57"/>
      <c r="AE18" s="57"/>
      <c r="AF18" s="24">
        <f t="shared" si="3"/>
        <v>0</v>
      </c>
      <c r="AG18" s="24">
        <f t="shared" si="4"/>
        <v>0</v>
      </c>
      <c r="AH18" s="24">
        <f t="shared" si="5"/>
        <v>0</v>
      </c>
    </row>
    <row r="19" spans="1:34" s="13" customFormat="1" ht="12">
      <c r="A19" s="2"/>
      <c r="B19" s="33"/>
      <c r="C19" s="33"/>
      <c r="D19" s="33"/>
      <c r="E19" s="57" t="s">
        <v>20</v>
      </c>
      <c r="F19" s="57"/>
      <c r="G19" s="58"/>
      <c r="H19" s="18">
        <f t="shared" si="0"/>
        <v>0</v>
      </c>
      <c r="I19" s="18">
        <f t="shared" si="1"/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0"/>
      <c r="Q19" s="21">
        <f t="shared" si="2"/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2"/>
      <c r="AA19" s="33"/>
      <c r="AB19" s="33"/>
      <c r="AC19" s="57" t="s">
        <v>20</v>
      </c>
      <c r="AD19" s="57"/>
      <c r="AE19" s="57"/>
      <c r="AF19" s="24">
        <f t="shared" si="3"/>
        <v>0</v>
      </c>
      <c r="AG19" s="24">
        <f t="shared" si="4"/>
        <v>0</v>
      </c>
      <c r="AH19" s="24">
        <f t="shared" si="5"/>
        <v>0</v>
      </c>
    </row>
    <row r="20" spans="1:34" s="13" customFormat="1" ht="12">
      <c r="A20" s="2"/>
      <c r="B20" s="33"/>
      <c r="C20" s="33"/>
      <c r="D20" s="33"/>
      <c r="E20" s="57" t="s">
        <v>21</v>
      </c>
      <c r="F20" s="57"/>
      <c r="G20" s="58"/>
      <c r="H20" s="18">
        <f t="shared" si="0"/>
        <v>71</v>
      </c>
      <c r="I20" s="18">
        <f t="shared" si="1"/>
        <v>6</v>
      </c>
      <c r="J20" s="35">
        <v>0</v>
      </c>
      <c r="K20" s="35">
        <v>1</v>
      </c>
      <c r="L20" s="35">
        <v>0</v>
      </c>
      <c r="M20" s="35">
        <v>2</v>
      </c>
      <c r="N20" s="35">
        <v>3</v>
      </c>
      <c r="O20" s="35">
        <v>0</v>
      </c>
      <c r="P20" s="30"/>
      <c r="Q20" s="21">
        <f t="shared" si="2"/>
        <v>65</v>
      </c>
      <c r="R20" s="35">
        <v>6</v>
      </c>
      <c r="S20" s="35">
        <v>3</v>
      </c>
      <c r="T20" s="35">
        <v>19</v>
      </c>
      <c r="U20" s="35">
        <v>16</v>
      </c>
      <c r="V20" s="35">
        <v>14</v>
      </c>
      <c r="W20" s="35">
        <v>0</v>
      </c>
      <c r="X20" s="35">
        <v>4</v>
      </c>
      <c r="Y20" s="35">
        <v>3</v>
      </c>
      <c r="Z20" s="32"/>
      <c r="AA20" s="33"/>
      <c r="AB20" s="33"/>
      <c r="AC20" s="57" t="s">
        <v>21</v>
      </c>
      <c r="AD20" s="57"/>
      <c r="AE20" s="57"/>
      <c r="AF20" s="24">
        <f t="shared" si="3"/>
        <v>0</v>
      </c>
      <c r="AG20" s="24">
        <f t="shared" si="4"/>
        <v>0</v>
      </c>
      <c r="AH20" s="24">
        <f t="shared" si="5"/>
        <v>0</v>
      </c>
    </row>
    <row r="21" spans="1:34" s="13" customFormat="1" ht="12">
      <c r="A21" s="15"/>
      <c r="B21" s="36"/>
      <c r="C21" s="36"/>
      <c r="D21" s="69" t="s">
        <v>41</v>
      </c>
      <c r="E21" s="69"/>
      <c r="F21" s="69"/>
      <c r="G21" s="70"/>
      <c r="H21" s="18">
        <f t="shared" si="0"/>
        <v>182</v>
      </c>
      <c r="I21" s="18">
        <f t="shared" si="1"/>
        <v>6</v>
      </c>
      <c r="J21" s="35">
        <v>1</v>
      </c>
      <c r="K21" s="35">
        <v>1</v>
      </c>
      <c r="L21" s="35">
        <v>2</v>
      </c>
      <c r="M21" s="35">
        <v>1</v>
      </c>
      <c r="N21" s="35">
        <v>0</v>
      </c>
      <c r="O21" s="35">
        <v>1</v>
      </c>
      <c r="P21" s="30"/>
      <c r="Q21" s="21">
        <f t="shared" si="2"/>
        <v>176</v>
      </c>
      <c r="R21" s="35">
        <v>10</v>
      </c>
      <c r="S21" s="35">
        <v>22</v>
      </c>
      <c r="T21" s="35">
        <v>41</v>
      </c>
      <c r="U21" s="35">
        <v>58</v>
      </c>
      <c r="V21" s="35">
        <v>19</v>
      </c>
      <c r="W21" s="35">
        <v>7</v>
      </c>
      <c r="X21" s="35">
        <v>7</v>
      </c>
      <c r="Y21" s="35">
        <v>12</v>
      </c>
      <c r="Z21" s="32"/>
      <c r="AA21" s="33"/>
      <c r="AB21" s="57" t="s">
        <v>41</v>
      </c>
      <c r="AC21" s="57"/>
      <c r="AD21" s="57"/>
      <c r="AE21" s="57"/>
      <c r="AF21" s="24">
        <f t="shared" si="3"/>
        <v>0</v>
      </c>
      <c r="AG21" s="24">
        <f t="shared" si="4"/>
        <v>0</v>
      </c>
      <c r="AH21" s="24">
        <f t="shared" si="5"/>
        <v>0</v>
      </c>
    </row>
    <row r="22" spans="1:34" s="13" customFormat="1" ht="12">
      <c r="A22" s="2"/>
      <c r="B22" s="33"/>
      <c r="C22" s="33"/>
      <c r="D22" s="57" t="s">
        <v>42</v>
      </c>
      <c r="E22" s="57"/>
      <c r="F22" s="57"/>
      <c r="G22" s="58"/>
      <c r="H22" s="18">
        <f t="shared" si="0"/>
        <v>1</v>
      </c>
      <c r="I22" s="18">
        <f t="shared" si="1"/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0"/>
      <c r="Q22" s="21">
        <f t="shared" si="2"/>
        <v>1</v>
      </c>
      <c r="R22" s="35">
        <v>0</v>
      </c>
      <c r="S22" s="35">
        <v>1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2"/>
      <c r="AA22" s="33"/>
      <c r="AB22" s="57" t="s">
        <v>42</v>
      </c>
      <c r="AC22" s="57"/>
      <c r="AD22" s="57"/>
      <c r="AE22" s="57"/>
      <c r="AF22" s="24">
        <f t="shared" si="3"/>
        <v>0</v>
      </c>
      <c r="AG22" s="24">
        <f t="shared" si="4"/>
        <v>0</v>
      </c>
      <c r="AH22" s="24">
        <f t="shared" si="5"/>
        <v>0</v>
      </c>
    </row>
    <row r="23" spans="1:34" s="25" customFormat="1" ht="12">
      <c r="A23" s="2"/>
      <c r="B23" s="23"/>
      <c r="C23" s="64" t="s">
        <v>43</v>
      </c>
      <c r="D23" s="64"/>
      <c r="E23" s="64"/>
      <c r="F23" s="64"/>
      <c r="G23" s="65"/>
      <c r="H23" s="18">
        <f t="shared" si="0"/>
        <v>2815</v>
      </c>
      <c r="I23" s="18">
        <f t="shared" si="1"/>
        <v>546</v>
      </c>
      <c r="J23" s="18">
        <v>184</v>
      </c>
      <c r="K23" s="18">
        <v>149</v>
      </c>
      <c r="L23" s="18">
        <v>90</v>
      </c>
      <c r="M23" s="18">
        <v>56</v>
      </c>
      <c r="N23" s="18">
        <v>26</v>
      </c>
      <c r="O23" s="18">
        <v>41</v>
      </c>
      <c r="P23" s="20"/>
      <c r="Q23" s="21">
        <f t="shared" si="2"/>
        <v>2269</v>
      </c>
      <c r="R23" s="18">
        <v>207</v>
      </c>
      <c r="S23" s="18">
        <v>242</v>
      </c>
      <c r="T23" s="18">
        <v>661</v>
      </c>
      <c r="U23" s="18">
        <v>503</v>
      </c>
      <c r="V23" s="18">
        <v>325</v>
      </c>
      <c r="W23" s="18">
        <v>141</v>
      </c>
      <c r="X23" s="18">
        <v>82</v>
      </c>
      <c r="Y23" s="18">
        <v>108</v>
      </c>
      <c r="Z23" s="22"/>
      <c r="AA23" s="64" t="s">
        <v>43</v>
      </c>
      <c r="AB23" s="64"/>
      <c r="AC23" s="64"/>
      <c r="AD23" s="64"/>
      <c r="AE23" s="64"/>
      <c r="AF23" s="24">
        <f t="shared" si="3"/>
        <v>0</v>
      </c>
      <c r="AG23" s="24">
        <f t="shared" si="4"/>
        <v>0</v>
      </c>
      <c r="AH23" s="24">
        <f t="shared" si="5"/>
        <v>0</v>
      </c>
    </row>
    <row r="24" spans="1:34" s="13" customFormat="1" ht="12">
      <c r="A24" s="26"/>
      <c r="B24" s="28"/>
      <c r="C24" s="28"/>
      <c r="D24" s="60" t="s">
        <v>22</v>
      </c>
      <c r="E24" s="60"/>
      <c r="F24" s="60"/>
      <c r="G24" s="61"/>
      <c r="H24" s="18">
        <f t="shared" si="0"/>
        <v>1</v>
      </c>
      <c r="I24" s="18">
        <f t="shared" si="1"/>
        <v>1</v>
      </c>
      <c r="J24" s="35">
        <v>0</v>
      </c>
      <c r="K24" s="35">
        <v>0</v>
      </c>
      <c r="L24" s="35">
        <v>1</v>
      </c>
      <c r="M24" s="35">
        <v>0</v>
      </c>
      <c r="N24" s="35">
        <v>0</v>
      </c>
      <c r="O24" s="35">
        <v>0</v>
      </c>
      <c r="P24" s="30"/>
      <c r="Q24" s="21">
        <f t="shared" si="2"/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2"/>
      <c r="AA24" s="33"/>
      <c r="AB24" s="57" t="s">
        <v>22</v>
      </c>
      <c r="AC24" s="57"/>
      <c r="AD24" s="57"/>
      <c r="AE24" s="57"/>
      <c r="AF24" s="24">
        <f t="shared" si="3"/>
        <v>0</v>
      </c>
      <c r="AG24" s="24">
        <f t="shared" si="4"/>
        <v>0</v>
      </c>
      <c r="AH24" s="24">
        <f t="shared" si="5"/>
        <v>0</v>
      </c>
    </row>
    <row r="25" spans="1:34" s="13" customFormat="1" ht="12">
      <c r="A25" s="2"/>
      <c r="B25" s="33"/>
      <c r="C25" s="33"/>
      <c r="D25" s="57" t="s">
        <v>44</v>
      </c>
      <c r="E25" s="57"/>
      <c r="F25" s="57"/>
      <c r="G25" s="58"/>
      <c r="H25" s="18">
        <f t="shared" si="0"/>
        <v>1352</v>
      </c>
      <c r="I25" s="18">
        <f t="shared" si="1"/>
        <v>106</v>
      </c>
      <c r="J25" s="35">
        <v>24</v>
      </c>
      <c r="K25" s="35">
        <v>27</v>
      </c>
      <c r="L25" s="35">
        <v>21</v>
      </c>
      <c r="M25" s="35">
        <v>12</v>
      </c>
      <c r="N25" s="35">
        <v>5</v>
      </c>
      <c r="O25" s="35">
        <v>17</v>
      </c>
      <c r="P25" s="30"/>
      <c r="Q25" s="21">
        <f t="shared" si="2"/>
        <v>1246</v>
      </c>
      <c r="R25" s="35">
        <v>90</v>
      </c>
      <c r="S25" s="35">
        <v>131</v>
      </c>
      <c r="T25" s="35">
        <v>345</v>
      </c>
      <c r="U25" s="35">
        <v>273</v>
      </c>
      <c r="V25" s="35">
        <v>194</v>
      </c>
      <c r="W25" s="35">
        <v>84</v>
      </c>
      <c r="X25" s="35">
        <v>55</v>
      </c>
      <c r="Y25" s="35">
        <v>74</v>
      </c>
      <c r="Z25" s="32"/>
      <c r="AA25" s="33"/>
      <c r="AB25" s="57" t="s">
        <v>44</v>
      </c>
      <c r="AC25" s="57"/>
      <c r="AD25" s="57"/>
      <c r="AE25" s="57"/>
      <c r="AF25" s="24">
        <f t="shared" si="3"/>
        <v>0</v>
      </c>
      <c r="AG25" s="24">
        <f t="shared" si="4"/>
        <v>0</v>
      </c>
      <c r="AH25" s="24">
        <f t="shared" si="5"/>
        <v>0</v>
      </c>
    </row>
    <row r="26" spans="1:34" s="13" customFormat="1" ht="12">
      <c r="A26" s="2"/>
      <c r="B26" s="33"/>
      <c r="C26" s="33"/>
      <c r="D26" s="57" t="s">
        <v>45</v>
      </c>
      <c r="E26" s="57"/>
      <c r="F26" s="57"/>
      <c r="G26" s="58"/>
      <c r="H26" s="18">
        <f t="shared" si="0"/>
        <v>1250</v>
      </c>
      <c r="I26" s="18">
        <f t="shared" si="1"/>
        <v>360</v>
      </c>
      <c r="J26" s="35">
        <v>132</v>
      </c>
      <c r="K26" s="35">
        <v>100</v>
      </c>
      <c r="L26" s="35">
        <v>61</v>
      </c>
      <c r="M26" s="35">
        <v>34</v>
      </c>
      <c r="N26" s="35">
        <v>13</v>
      </c>
      <c r="O26" s="35">
        <v>20</v>
      </c>
      <c r="P26" s="30"/>
      <c r="Q26" s="21">
        <f t="shared" si="2"/>
        <v>890</v>
      </c>
      <c r="R26" s="35">
        <v>96</v>
      </c>
      <c r="S26" s="35">
        <v>102</v>
      </c>
      <c r="T26" s="35">
        <v>269</v>
      </c>
      <c r="U26" s="35">
        <v>202</v>
      </c>
      <c r="V26" s="35">
        <v>116</v>
      </c>
      <c r="W26" s="35">
        <v>54</v>
      </c>
      <c r="X26" s="35">
        <v>20</v>
      </c>
      <c r="Y26" s="35">
        <v>31</v>
      </c>
      <c r="Z26" s="32"/>
      <c r="AA26" s="33"/>
      <c r="AB26" s="57" t="s">
        <v>45</v>
      </c>
      <c r="AC26" s="57"/>
      <c r="AD26" s="57"/>
      <c r="AE26" s="57"/>
      <c r="AF26" s="24">
        <f t="shared" si="3"/>
        <v>0</v>
      </c>
      <c r="AG26" s="24">
        <f t="shared" si="4"/>
        <v>0</v>
      </c>
      <c r="AH26" s="24">
        <f t="shared" si="5"/>
        <v>0</v>
      </c>
    </row>
    <row r="27" spans="1:34" s="13" customFormat="1" ht="12">
      <c r="A27" s="2"/>
      <c r="B27" s="33"/>
      <c r="C27" s="33"/>
      <c r="D27" s="33"/>
      <c r="E27" s="66" t="s">
        <v>46</v>
      </c>
      <c r="F27" s="66"/>
      <c r="G27" s="34" t="s">
        <v>23</v>
      </c>
      <c r="H27" s="18">
        <f t="shared" si="0"/>
        <v>8</v>
      </c>
      <c r="I27" s="18">
        <f t="shared" si="1"/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0"/>
      <c r="Q27" s="21">
        <f t="shared" si="2"/>
        <v>8</v>
      </c>
      <c r="R27" s="35">
        <v>3</v>
      </c>
      <c r="S27" s="35">
        <v>1</v>
      </c>
      <c r="T27" s="35">
        <v>2</v>
      </c>
      <c r="U27" s="35">
        <v>1</v>
      </c>
      <c r="V27" s="35">
        <v>1</v>
      </c>
      <c r="W27" s="35">
        <v>0</v>
      </c>
      <c r="X27" s="35">
        <v>0</v>
      </c>
      <c r="Y27" s="35">
        <v>0</v>
      </c>
      <c r="Z27" s="32"/>
      <c r="AA27" s="33"/>
      <c r="AB27" s="33"/>
      <c r="AC27" s="66" t="s">
        <v>46</v>
      </c>
      <c r="AD27" s="66"/>
      <c r="AE27" s="33" t="s">
        <v>23</v>
      </c>
      <c r="AF27" s="24">
        <f t="shared" si="3"/>
        <v>0</v>
      </c>
      <c r="AG27" s="24">
        <f t="shared" si="4"/>
        <v>0</v>
      </c>
      <c r="AH27" s="24">
        <f t="shared" si="5"/>
        <v>0</v>
      </c>
    </row>
    <row r="28" spans="1:34" s="13" customFormat="1" ht="12">
      <c r="A28" s="15"/>
      <c r="B28" s="36"/>
      <c r="C28" s="36"/>
      <c r="D28" s="69" t="s">
        <v>47</v>
      </c>
      <c r="E28" s="69"/>
      <c r="F28" s="69"/>
      <c r="G28" s="70"/>
      <c r="H28" s="18">
        <f t="shared" si="0"/>
        <v>92</v>
      </c>
      <c r="I28" s="18">
        <f t="shared" si="1"/>
        <v>18</v>
      </c>
      <c r="J28" s="35">
        <v>5</v>
      </c>
      <c r="K28" s="35">
        <v>3</v>
      </c>
      <c r="L28" s="35">
        <v>2</v>
      </c>
      <c r="M28" s="35">
        <v>4</v>
      </c>
      <c r="N28" s="35">
        <v>3</v>
      </c>
      <c r="O28" s="35">
        <v>1</v>
      </c>
      <c r="P28" s="30"/>
      <c r="Q28" s="21">
        <f t="shared" si="2"/>
        <v>74</v>
      </c>
      <c r="R28" s="35">
        <v>6</v>
      </c>
      <c r="S28" s="35">
        <v>5</v>
      </c>
      <c r="T28" s="35">
        <v>29</v>
      </c>
      <c r="U28" s="35">
        <v>16</v>
      </c>
      <c r="V28" s="35">
        <v>8</v>
      </c>
      <c r="W28" s="35">
        <v>2</v>
      </c>
      <c r="X28" s="35">
        <v>6</v>
      </c>
      <c r="Y28" s="35">
        <v>2</v>
      </c>
      <c r="Z28" s="32"/>
      <c r="AA28" s="33"/>
      <c r="AB28" s="57" t="s">
        <v>47</v>
      </c>
      <c r="AC28" s="57"/>
      <c r="AD28" s="57"/>
      <c r="AE28" s="57"/>
      <c r="AF28" s="24">
        <f t="shared" si="3"/>
        <v>0</v>
      </c>
      <c r="AG28" s="24">
        <f t="shared" si="4"/>
        <v>0</v>
      </c>
      <c r="AH28" s="24">
        <f t="shared" si="5"/>
        <v>0</v>
      </c>
    </row>
    <row r="29" spans="1:34" s="13" customFormat="1" ht="12">
      <c r="A29" s="2"/>
      <c r="B29" s="33"/>
      <c r="C29" s="33"/>
      <c r="D29" s="57" t="s">
        <v>48</v>
      </c>
      <c r="E29" s="57"/>
      <c r="F29" s="57"/>
      <c r="G29" s="58"/>
      <c r="H29" s="18">
        <f t="shared" si="0"/>
        <v>120</v>
      </c>
      <c r="I29" s="18">
        <f t="shared" si="1"/>
        <v>61</v>
      </c>
      <c r="J29" s="35">
        <v>23</v>
      </c>
      <c r="K29" s="35">
        <v>19</v>
      </c>
      <c r="L29" s="35">
        <v>5</v>
      </c>
      <c r="M29" s="35">
        <v>6</v>
      </c>
      <c r="N29" s="35">
        <v>5</v>
      </c>
      <c r="O29" s="35">
        <v>3</v>
      </c>
      <c r="P29" s="30"/>
      <c r="Q29" s="21">
        <f t="shared" si="2"/>
        <v>59</v>
      </c>
      <c r="R29" s="35">
        <v>15</v>
      </c>
      <c r="S29" s="35">
        <v>4</v>
      </c>
      <c r="T29" s="35">
        <v>18</v>
      </c>
      <c r="U29" s="35">
        <v>12</v>
      </c>
      <c r="V29" s="35">
        <v>7</v>
      </c>
      <c r="W29" s="35">
        <v>1</v>
      </c>
      <c r="X29" s="35">
        <v>1</v>
      </c>
      <c r="Y29" s="35">
        <v>1</v>
      </c>
      <c r="Z29" s="32"/>
      <c r="AA29" s="33"/>
      <c r="AB29" s="57" t="s">
        <v>48</v>
      </c>
      <c r="AC29" s="57"/>
      <c r="AD29" s="57"/>
      <c r="AE29" s="57"/>
      <c r="AF29" s="24">
        <f t="shared" si="3"/>
        <v>0</v>
      </c>
      <c r="AG29" s="24">
        <f t="shared" si="4"/>
        <v>0</v>
      </c>
      <c r="AH29" s="24">
        <f t="shared" si="5"/>
        <v>0</v>
      </c>
    </row>
    <row r="30" spans="1:34" s="25" customFormat="1" ht="12">
      <c r="A30" s="2"/>
      <c r="B30" s="23"/>
      <c r="C30" s="64" t="s">
        <v>49</v>
      </c>
      <c r="D30" s="64"/>
      <c r="E30" s="64"/>
      <c r="F30" s="64"/>
      <c r="G30" s="65"/>
      <c r="H30" s="18">
        <f t="shared" si="0"/>
        <v>55966</v>
      </c>
      <c r="I30" s="18">
        <f t="shared" si="1"/>
        <v>10511</v>
      </c>
      <c r="J30" s="18">
        <v>2622</v>
      </c>
      <c r="K30" s="18">
        <v>2529</v>
      </c>
      <c r="L30" s="18">
        <v>2380</v>
      </c>
      <c r="M30" s="18">
        <v>1360</v>
      </c>
      <c r="N30" s="18">
        <v>926</v>
      </c>
      <c r="O30" s="18">
        <v>694</v>
      </c>
      <c r="P30" s="20"/>
      <c r="Q30" s="21">
        <f t="shared" si="2"/>
        <v>45455</v>
      </c>
      <c r="R30" s="18">
        <v>3413</v>
      </c>
      <c r="S30" s="18">
        <v>2871</v>
      </c>
      <c r="T30" s="18">
        <v>6818</v>
      </c>
      <c r="U30" s="18">
        <v>5921</v>
      </c>
      <c r="V30" s="18">
        <v>6898</v>
      </c>
      <c r="W30" s="18">
        <v>4243</v>
      </c>
      <c r="X30" s="18">
        <v>4632</v>
      </c>
      <c r="Y30" s="18">
        <v>10659</v>
      </c>
      <c r="Z30" s="22"/>
      <c r="AA30" s="64" t="s">
        <v>49</v>
      </c>
      <c r="AB30" s="64"/>
      <c r="AC30" s="64"/>
      <c r="AD30" s="64"/>
      <c r="AE30" s="64"/>
      <c r="AF30" s="24">
        <f t="shared" si="3"/>
        <v>0</v>
      </c>
      <c r="AG30" s="24">
        <f t="shared" si="4"/>
        <v>0</v>
      </c>
      <c r="AH30" s="24">
        <f t="shared" si="5"/>
        <v>0</v>
      </c>
    </row>
    <row r="31" spans="1:34" s="13" customFormat="1" ht="12">
      <c r="A31" s="26"/>
      <c r="B31" s="28"/>
      <c r="C31" s="28"/>
      <c r="D31" s="60" t="s">
        <v>50</v>
      </c>
      <c r="E31" s="60"/>
      <c r="F31" s="60"/>
      <c r="G31" s="61"/>
      <c r="H31" s="18">
        <f t="shared" si="0"/>
        <v>1804</v>
      </c>
      <c r="I31" s="18">
        <f t="shared" si="1"/>
        <v>110</v>
      </c>
      <c r="J31" s="35">
        <v>8</v>
      </c>
      <c r="K31" s="35">
        <v>11</v>
      </c>
      <c r="L31" s="35">
        <v>20</v>
      </c>
      <c r="M31" s="35">
        <v>10</v>
      </c>
      <c r="N31" s="35">
        <v>40</v>
      </c>
      <c r="O31" s="35">
        <v>21</v>
      </c>
      <c r="P31" s="30"/>
      <c r="Q31" s="21">
        <f t="shared" si="2"/>
        <v>1694</v>
      </c>
      <c r="R31" s="35">
        <v>317</v>
      </c>
      <c r="S31" s="35">
        <v>192</v>
      </c>
      <c r="T31" s="35">
        <v>532</v>
      </c>
      <c r="U31" s="35">
        <v>261</v>
      </c>
      <c r="V31" s="35">
        <v>226</v>
      </c>
      <c r="W31" s="35">
        <v>66</v>
      </c>
      <c r="X31" s="35">
        <v>77</v>
      </c>
      <c r="Y31" s="35">
        <v>23</v>
      </c>
      <c r="Z31" s="32"/>
      <c r="AA31" s="33"/>
      <c r="AB31" s="57" t="s">
        <v>50</v>
      </c>
      <c r="AC31" s="57"/>
      <c r="AD31" s="57"/>
      <c r="AE31" s="57"/>
      <c r="AF31" s="24">
        <f t="shared" si="3"/>
        <v>0</v>
      </c>
      <c r="AG31" s="24">
        <f t="shared" si="4"/>
        <v>0</v>
      </c>
      <c r="AH31" s="24">
        <f t="shared" si="5"/>
        <v>0</v>
      </c>
    </row>
    <row r="32" spans="1:34" s="13" customFormat="1" ht="12">
      <c r="A32" s="15"/>
      <c r="B32" s="36"/>
      <c r="C32" s="36"/>
      <c r="D32" s="69" t="s">
        <v>51</v>
      </c>
      <c r="E32" s="69"/>
      <c r="F32" s="69"/>
      <c r="G32" s="70"/>
      <c r="H32" s="18">
        <f t="shared" si="0"/>
        <v>2622</v>
      </c>
      <c r="I32" s="18">
        <f t="shared" si="1"/>
        <v>1768</v>
      </c>
      <c r="J32" s="35">
        <v>604</v>
      </c>
      <c r="K32" s="35">
        <v>494</v>
      </c>
      <c r="L32" s="35">
        <v>327</v>
      </c>
      <c r="M32" s="35">
        <v>181</v>
      </c>
      <c r="N32" s="35">
        <v>102</v>
      </c>
      <c r="O32" s="35">
        <v>60</v>
      </c>
      <c r="P32" s="30"/>
      <c r="Q32" s="21">
        <f t="shared" si="2"/>
        <v>854</v>
      </c>
      <c r="R32" s="35">
        <v>239</v>
      </c>
      <c r="S32" s="35">
        <v>90</v>
      </c>
      <c r="T32" s="35">
        <v>154</v>
      </c>
      <c r="U32" s="35">
        <v>119</v>
      </c>
      <c r="V32" s="35">
        <v>107</v>
      </c>
      <c r="W32" s="35">
        <v>55</v>
      </c>
      <c r="X32" s="35">
        <v>40</v>
      </c>
      <c r="Y32" s="35">
        <v>50</v>
      </c>
      <c r="Z32" s="32"/>
      <c r="AA32" s="33"/>
      <c r="AB32" s="57" t="s">
        <v>51</v>
      </c>
      <c r="AC32" s="57"/>
      <c r="AD32" s="57"/>
      <c r="AE32" s="57"/>
      <c r="AF32" s="24">
        <f t="shared" si="3"/>
        <v>0</v>
      </c>
      <c r="AG32" s="24">
        <f t="shared" si="4"/>
        <v>0</v>
      </c>
      <c r="AH32" s="24">
        <f t="shared" si="5"/>
        <v>0</v>
      </c>
    </row>
    <row r="33" spans="1:34" s="13" customFormat="1" ht="12">
      <c r="A33" s="2"/>
      <c r="B33" s="33"/>
      <c r="C33" s="33"/>
      <c r="D33" s="57" t="s">
        <v>52</v>
      </c>
      <c r="E33" s="57"/>
      <c r="F33" s="57"/>
      <c r="G33" s="58"/>
      <c r="H33" s="18">
        <f t="shared" si="0"/>
        <v>51540</v>
      </c>
      <c r="I33" s="18">
        <f t="shared" si="1"/>
        <v>8633</v>
      </c>
      <c r="J33" s="35">
        <v>2010</v>
      </c>
      <c r="K33" s="35">
        <v>2024</v>
      </c>
      <c r="L33" s="35">
        <v>2033</v>
      </c>
      <c r="M33" s="35">
        <v>1169</v>
      </c>
      <c r="N33" s="35">
        <v>784</v>
      </c>
      <c r="O33" s="35">
        <v>613</v>
      </c>
      <c r="P33" s="30"/>
      <c r="Q33" s="21">
        <f t="shared" si="2"/>
        <v>42907</v>
      </c>
      <c r="R33" s="35">
        <v>2857</v>
      </c>
      <c r="S33" s="35">
        <v>2589</v>
      </c>
      <c r="T33" s="35">
        <v>6132</v>
      </c>
      <c r="U33" s="35">
        <v>5541</v>
      </c>
      <c r="V33" s="35">
        <v>6565</v>
      </c>
      <c r="W33" s="35">
        <v>4122</v>
      </c>
      <c r="X33" s="35">
        <v>4515</v>
      </c>
      <c r="Y33" s="35">
        <v>10586</v>
      </c>
      <c r="Z33" s="32"/>
      <c r="AA33" s="33"/>
      <c r="AB33" s="57" t="s">
        <v>52</v>
      </c>
      <c r="AC33" s="57"/>
      <c r="AD33" s="57"/>
      <c r="AE33" s="57"/>
      <c r="AF33" s="24">
        <f t="shared" si="3"/>
        <v>0</v>
      </c>
      <c r="AG33" s="24">
        <f t="shared" si="4"/>
        <v>0</v>
      </c>
      <c r="AH33" s="24">
        <f t="shared" si="5"/>
        <v>0</v>
      </c>
    </row>
    <row r="34" spans="1:34" s="25" customFormat="1" ht="12">
      <c r="A34" s="2"/>
      <c r="B34" s="23"/>
      <c r="C34" s="64" t="s">
        <v>53</v>
      </c>
      <c r="D34" s="64"/>
      <c r="E34" s="64"/>
      <c r="F34" s="64"/>
      <c r="G34" s="65"/>
      <c r="H34" s="18">
        <f t="shared" si="0"/>
        <v>3726</v>
      </c>
      <c r="I34" s="18">
        <f t="shared" si="1"/>
        <v>316</v>
      </c>
      <c r="J34" s="18">
        <v>17</v>
      </c>
      <c r="K34" s="18">
        <v>30</v>
      </c>
      <c r="L34" s="18">
        <v>49</v>
      </c>
      <c r="M34" s="18">
        <v>52</v>
      </c>
      <c r="N34" s="18">
        <v>88</v>
      </c>
      <c r="O34" s="18">
        <v>80</v>
      </c>
      <c r="P34" s="20"/>
      <c r="Q34" s="21">
        <f t="shared" si="2"/>
        <v>3410</v>
      </c>
      <c r="R34" s="18">
        <v>521</v>
      </c>
      <c r="S34" s="18">
        <v>489</v>
      </c>
      <c r="T34" s="18">
        <v>681</v>
      </c>
      <c r="U34" s="18">
        <v>755</v>
      </c>
      <c r="V34" s="18">
        <v>599</v>
      </c>
      <c r="W34" s="18">
        <v>164</v>
      </c>
      <c r="X34" s="18">
        <v>86</v>
      </c>
      <c r="Y34" s="18">
        <v>115</v>
      </c>
      <c r="Z34" s="22"/>
      <c r="AA34" s="64" t="s">
        <v>53</v>
      </c>
      <c r="AB34" s="64"/>
      <c r="AC34" s="64"/>
      <c r="AD34" s="64"/>
      <c r="AE34" s="64"/>
      <c r="AF34" s="24">
        <f t="shared" si="3"/>
        <v>0</v>
      </c>
      <c r="AG34" s="24">
        <f t="shared" si="4"/>
        <v>0</v>
      </c>
      <c r="AH34" s="24">
        <f t="shared" si="5"/>
        <v>0</v>
      </c>
    </row>
    <row r="35" spans="1:34" s="13" customFormat="1" ht="12">
      <c r="A35" s="26"/>
      <c r="B35" s="28"/>
      <c r="C35" s="28"/>
      <c r="D35" s="60" t="s">
        <v>54</v>
      </c>
      <c r="E35" s="60"/>
      <c r="F35" s="60"/>
      <c r="G35" s="61"/>
      <c r="H35" s="18">
        <f t="shared" si="0"/>
        <v>3082</v>
      </c>
      <c r="I35" s="18">
        <f t="shared" si="1"/>
        <v>290</v>
      </c>
      <c r="J35" s="35">
        <v>13</v>
      </c>
      <c r="K35" s="35">
        <v>29</v>
      </c>
      <c r="L35" s="35">
        <v>44</v>
      </c>
      <c r="M35" s="35">
        <v>47</v>
      </c>
      <c r="N35" s="35">
        <v>81</v>
      </c>
      <c r="O35" s="35">
        <v>76</v>
      </c>
      <c r="P35" s="30"/>
      <c r="Q35" s="21">
        <f t="shared" si="2"/>
        <v>2792</v>
      </c>
      <c r="R35" s="35">
        <v>472</v>
      </c>
      <c r="S35" s="35">
        <v>404</v>
      </c>
      <c r="T35" s="35">
        <v>537</v>
      </c>
      <c r="U35" s="35">
        <v>611</v>
      </c>
      <c r="V35" s="35">
        <v>461</v>
      </c>
      <c r="W35" s="35">
        <v>130</v>
      </c>
      <c r="X35" s="35">
        <v>69</v>
      </c>
      <c r="Y35" s="35">
        <v>108</v>
      </c>
      <c r="Z35" s="32"/>
      <c r="AA35" s="33"/>
      <c r="AB35" s="57" t="s">
        <v>54</v>
      </c>
      <c r="AC35" s="57"/>
      <c r="AD35" s="57"/>
      <c r="AE35" s="57"/>
      <c r="AF35" s="24">
        <f t="shared" si="3"/>
        <v>0</v>
      </c>
      <c r="AG35" s="24">
        <f t="shared" si="4"/>
        <v>0</v>
      </c>
      <c r="AH35" s="24">
        <f t="shared" si="5"/>
        <v>0</v>
      </c>
    </row>
    <row r="36" spans="1:34" s="13" customFormat="1" ht="12">
      <c r="A36" s="2"/>
      <c r="B36" s="33"/>
      <c r="C36" s="33"/>
      <c r="D36" s="57" t="s">
        <v>55</v>
      </c>
      <c r="E36" s="57"/>
      <c r="F36" s="57"/>
      <c r="G36" s="58"/>
      <c r="H36" s="18">
        <f t="shared" si="0"/>
        <v>193</v>
      </c>
      <c r="I36" s="18">
        <f t="shared" si="1"/>
        <v>4</v>
      </c>
      <c r="J36" s="29">
        <v>4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0"/>
      <c r="Q36" s="21">
        <f t="shared" si="2"/>
        <v>189</v>
      </c>
      <c r="R36" s="29">
        <v>9</v>
      </c>
      <c r="S36" s="29">
        <v>10</v>
      </c>
      <c r="T36" s="29">
        <v>46</v>
      </c>
      <c r="U36" s="29">
        <v>45</v>
      </c>
      <c r="V36" s="29">
        <v>51</v>
      </c>
      <c r="W36" s="29">
        <v>15</v>
      </c>
      <c r="X36" s="29">
        <v>8</v>
      </c>
      <c r="Y36" s="29">
        <v>5</v>
      </c>
      <c r="Z36" s="32"/>
      <c r="AA36" s="33"/>
      <c r="AB36" s="57" t="s">
        <v>55</v>
      </c>
      <c r="AC36" s="57"/>
      <c r="AD36" s="57"/>
      <c r="AE36" s="57"/>
      <c r="AF36" s="24">
        <f t="shared" si="3"/>
        <v>0</v>
      </c>
      <c r="AG36" s="24">
        <f t="shared" si="4"/>
        <v>0</v>
      </c>
      <c r="AH36" s="24">
        <f t="shared" si="5"/>
        <v>0</v>
      </c>
    </row>
    <row r="37" spans="1:34" s="13" customFormat="1" ht="12">
      <c r="A37" s="2"/>
      <c r="B37" s="33"/>
      <c r="C37" s="33"/>
      <c r="D37" s="33"/>
      <c r="E37" s="57" t="s">
        <v>55</v>
      </c>
      <c r="F37" s="57"/>
      <c r="G37" s="58"/>
      <c r="H37" s="18">
        <f t="shared" si="0"/>
        <v>52</v>
      </c>
      <c r="I37" s="18">
        <f t="shared" si="1"/>
        <v>4</v>
      </c>
      <c r="J37" s="35">
        <v>4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0"/>
      <c r="Q37" s="21">
        <f t="shared" si="2"/>
        <v>48</v>
      </c>
      <c r="R37" s="35">
        <v>7</v>
      </c>
      <c r="S37" s="35">
        <v>3</v>
      </c>
      <c r="T37" s="35">
        <v>9</v>
      </c>
      <c r="U37" s="35">
        <v>8</v>
      </c>
      <c r="V37" s="35">
        <v>13</v>
      </c>
      <c r="W37" s="35">
        <v>3</v>
      </c>
      <c r="X37" s="35">
        <v>1</v>
      </c>
      <c r="Y37" s="35">
        <v>4</v>
      </c>
      <c r="Z37" s="32"/>
      <c r="AA37" s="33"/>
      <c r="AB37" s="33"/>
      <c r="AC37" s="57" t="s">
        <v>55</v>
      </c>
      <c r="AD37" s="57"/>
      <c r="AE37" s="57"/>
      <c r="AF37" s="24">
        <f t="shared" si="3"/>
        <v>0</v>
      </c>
      <c r="AG37" s="24">
        <f t="shared" si="4"/>
        <v>0</v>
      </c>
      <c r="AH37" s="24">
        <f t="shared" si="5"/>
        <v>0</v>
      </c>
    </row>
    <row r="38" spans="1:34" s="13" customFormat="1" ht="12">
      <c r="A38" s="2"/>
      <c r="B38" s="33"/>
      <c r="C38" s="33"/>
      <c r="D38" s="33"/>
      <c r="E38" s="57" t="s">
        <v>56</v>
      </c>
      <c r="F38" s="57"/>
      <c r="G38" s="58"/>
      <c r="H38" s="18">
        <f t="shared" si="0"/>
        <v>141</v>
      </c>
      <c r="I38" s="18">
        <f t="shared" si="1"/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0"/>
      <c r="Q38" s="21">
        <f t="shared" si="2"/>
        <v>141</v>
      </c>
      <c r="R38" s="35">
        <v>2</v>
      </c>
      <c r="S38" s="35">
        <v>7</v>
      </c>
      <c r="T38" s="35">
        <v>37</v>
      </c>
      <c r="U38" s="35">
        <v>37</v>
      </c>
      <c r="V38" s="35">
        <v>38</v>
      </c>
      <c r="W38" s="35">
        <v>12</v>
      </c>
      <c r="X38" s="35">
        <v>7</v>
      </c>
      <c r="Y38" s="35">
        <v>1</v>
      </c>
      <c r="Z38" s="32"/>
      <c r="AA38" s="33"/>
      <c r="AB38" s="33"/>
      <c r="AC38" s="57" t="s">
        <v>56</v>
      </c>
      <c r="AD38" s="57"/>
      <c r="AE38" s="57"/>
      <c r="AF38" s="24">
        <f t="shared" si="3"/>
        <v>0</v>
      </c>
      <c r="AG38" s="24">
        <f t="shared" si="4"/>
        <v>0</v>
      </c>
      <c r="AH38" s="24">
        <f t="shared" si="5"/>
        <v>0</v>
      </c>
    </row>
    <row r="39" spans="1:34" s="13" customFormat="1" ht="12">
      <c r="A39" s="2"/>
      <c r="B39" s="33"/>
      <c r="C39" s="33"/>
      <c r="D39" s="57" t="s">
        <v>57</v>
      </c>
      <c r="E39" s="57"/>
      <c r="F39" s="57"/>
      <c r="G39" s="58"/>
      <c r="H39" s="18">
        <f t="shared" si="0"/>
        <v>451</v>
      </c>
      <c r="I39" s="18">
        <f t="shared" si="1"/>
        <v>22</v>
      </c>
      <c r="J39" s="29">
        <v>0</v>
      </c>
      <c r="K39" s="29">
        <v>1</v>
      </c>
      <c r="L39" s="29">
        <v>5</v>
      </c>
      <c r="M39" s="29">
        <v>5</v>
      </c>
      <c r="N39" s="29">
        <v>7</v>
      </c>
      <c r="O39" s="29">
        <v>4</v>
      </c>
      <c r="P39" s="30"/>
      <c r="Q39" s="21">
        <f t="shared" si="2"/>
        <v>429</v>
      </c>
      <c r="R39" s="29">
        <v>40</v>
      </c>
      <c r="S39" s="29">
        <v>75</v>
      </c>
      <c r="T39" s="29">
        <v>98</v>
      </c>
      <c r="U39" s="29">
        <v>99</v>
      </c>
      <c r="V39" s="29">
        <v>87</v>
      </c>
      <c r="W39" s="29">
        <v>19</v>
      </c>
      <c r="X39" s="29">
        <v>9</v>
      </c>
      <c r="Y39" s="29">
        <v>2</v>
      </c>
      <c r="Z39" s="32"/>
      <c r="AA39" s="33"/>
      <c r="AB39" s="57" t="s">
        <v>57</v>
      </c>
      <c r="AC39" s="57"/>
      <c r="AD39" s="57"/>
      <c r="AE39" s="57"/>
      <c r="AF39" s="24">
        <f t="shared" si="3"/>
        <v>0</v>
      </c>
      <c r="AG39" s="24">
        <f t="shared" si="4"/>
        <v>0</v>
      </c>
      <c r="AH39" s="24">
        <f t="shared" si="5"/>
        <v>0</v>
      </c>
    </row>
    <row r="40" spans="1:34" s="13" customFormat="1" ht="12">
      <c r="A40" s="2"/>
      <c r="B40" s="33"/>
      <c r="C40" s="33"/>
      <c r="D40" s="33"/>
      <c r="E40" s="67" t="s">
        <v>24</v>
      </c>
      <c r="F40" s="67"/>
      <c r="G40" s="68"/>
      <c r="H40" s="18">
        <f t="shared" si="0"/>
        <v>10</v>
      </c>
      <c r="I40" s="18">
        <f t="shared" si="1"/>
        <v>1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1</v>
      </c>
      <c r="P40" s="30"/>
      <c r="Q40" s="21">
        <f t="shared" si="2"/>
        <v>9</v>
      </c>
      <c r="R40" s="35">
        <v>1</v>
      </c>
      <c r="S40" s="35">
        <v>1</v>
      </c>
      <c r="T40" s="35">
        <v>3</v>
      </c>
      <c r="U40" s="35">
        <v>0</v>
      </c>
      <c r="V40" s="35">
        <v>1</v>
      </c>
      <c r="W40" s="35">
        <v>1</v>
      </c>
      <c r="X40" s="35">
        <v>1</v>
      </c>
      <c r="Y40" s="35">
        <v>1</v>
      </c>
      <c r="Z40" s="32"/>
      <c r="AA40" s="33"/>
      <c r="AB40" s="33"/>
      <c r="AC40" s="67" t="s">
        <v>24</v>
      </c>
      <c r="AD40" s="67"/>
      <c r="AE40" s="67"/>
      <c r="AF40" s="24">
        <f t="shared" si="3"/>
        <v>0</v>
      </c>
      <c r="AG40" s="24">
        <f t="shared" si="4"/>
        <v>0</v>
      </c>
      <c r="AH40" s="24">
        <f t="shared" si="5"/>
        <v>0</v>
      </c>
    </row>
    <row r="41" spans="1:34" s="13" customFormat="1" ht="12">
      <c r="A41" s="2"/>
      <c r="B41" s="33"/>
      <c r="C41" s="33"/>
      <c r="D41" s="33"/>
      <c r="E41" s="57" t="s">
        <v>25</v>
      </c>
      <c r="F41" s="57"/>
      <c r="G41" s="58"/>
      <c r="H41" s="18">
        <f t="shared" si="0"/>
        <v>414</v>
      </c>
      <c r="I41" s="18">
        <f t="shared" si="1"/>
        <v>20</v>
      </c>
      <c r="J41" s="35">
        <v>0</v>
      </c>
      <c r="K41" s="35">
        <v>1</v>
      </c>
      <c r="L41" s="35">
        <v>4</v>
      </c>
      <c r="M41" s="35">
        <v>5</v>
      </c>
      <c r="N41" s="35">
        <v>7</v>
      </c>
      <c r="O41" s="35">
        <v>3</v>
      </c>
      <c r="P41" s="30"/>
      <c r="Q41" s="21">
        <f t="shared" si="2"/>
        <v>394</v>
      </c>
      <c r="R41" s="35">
        <v>38</v>
      </c>
      <c r="S41" s="35">
        <v>64</v>
      </c>
      <c r="T41" s="35">
        <v>92</v>
      </c>
      <c r="U41" s="35">
        <v>96</v>
      </c>
      <c r="V41" s="35">
        <v>78</v>
      </c>
      <c r="W41" s="35">
        <v>18</v>
      </c>
      <c r="X41" s="35">
        <v>7</v>
      </c>
      <c r="Y41" s="35">
        <v>1</v>
      </c>
      <c r="Z41" s="32"/>
      <c r="AA41" s="33"/>
      <c r="AB41" s="33"/>
      <c r="AC41" s="57" t="s">
        <v>25</v>
      </c>
      <c r="AD41" s="57"/>
      <c r="AE41" s="57"/>
      <c r="AF41" s="24">
        <f t="shared" si="3"/>
        <v>0</v>
      </c>
      <c r="AG41" s="24">
        <f t="shared" si="4"/>
        <v>0</v>
      </c>
      <c r="AH41" s="24">
        <f t="shared" si="5"/>
        <v>0</v>
      </c>
    </row>
    <row r="42" spans="1:34" s="13" customFormat="1" ht="12">
      <c r="A42" s="2"/>
      <c r="B42" s="33"/>
      <c r="C42" s="33"/>
      <c r="D42" s="33"/>
      <c r="E42" s="57" t="s">
        <v>102</v>
      </c>
      <c r="F42" s="57"/>
      <c r="G42" s="58"/>
      <c r="H42" s="18">
        <f t="shared" si="0"/>
        <v>11</v>
      </c>
      <c r="I42" s="18">
        <f t="shared" si="1"/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0"/>
      <c r="Q42" s="21">
        <f t="shared" si="2"/>
        <v>11</v>
      </c>
      <c r="R42" s="35">
        <v>0</v>
      </c>
      <c r="S42" s="35">
        <v>10</v>
      </c>
      <c r="T42" s="35">
        <v>0</v>
      </c>
      <c r="U42" s="35">
        <v>0</v>
      </c>
      <c r="V42" s="35">
        <v>1</v>
      </c>
      <c r="W42" s="35">
        <v>0</v>
      </c>
      <c r="X42" s="35">
        <v>0</v>
      </c>
      <c r="Y42" s="35">
        <v>0</v>
      </c>
      <c r="Z42" s="32"/>
      <c r="AA42" s="33"/>
      <c r="AB42" s="33"/>
      <c r="AC42" s="57" t="s">
        <v>102</v>
      </c>
      <c r="AD42" s="57"/>
      <c r="AE42" s="57"/>
      <c r="AF42" s="24">
        <f t="shared" si="3"/>
        <v>0</v>
      </c>
      <c r="AG42" s="24">
        <f t="shared" si="4"/>
        <v>0</v>
      </c>
      <c r="AH42" s="24">
        <f t="shared" si="5"/>
        <v>0</v>
      </c>
    </row>
    <row r="43" spans="1:34" s="13" customFormat="1" ht="12">
      <c r="A43" s="2"/>
      <c r="B43" s="33"/>
      <c r="C43" s="33"/>
      <c r="D43" s="33"/>
      <c r="E43" s="57" t="s">
        <v>26</v>
      </c>
      <c r="F43" s="57"/>
      <c r="G43" s="58"/>
      <c r="H43" s="18">
        <f t="shared" si="0"/>
        <v>11</v>
      </c>
      <c r="I43" s="18">
        <f t="shared" si="1"/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0"/>
      <c r="Q43" s="21">
        <f t="shared" si="2"/>
        <v>11</v>
      </c>
      <c r="R43" s="35">
        <v>0</v>
      </c>
      <c r="S43" s="35">
        <v>0</v>
      </c>
      <c r="T43" s="35">
        <v>2</v>
      </c>
      <c r="U43" s="35">
        <v>2</v>
      </c>
      <c r="V43" s="35">
        <v>7</v>
      </c>
      <c r="W43" s="35">
        <v>0</v>
      </c>
      <c r="X43" s="35">
        <v>0</v>
      </c>
      <c r="Y43" s="35">
        <v>0</v>
      </c>
      <c r="Z43" s="32"/>
      <c r="AA43" s="33"/>
      <c r="AB43" s="33"/>
      <c r="AC43" s="57" t="s">
        <v>26</v>
      </c>
      <c r="AD43" s="57"/>
      <c r="AE43" s="57"/>
      <c r="AF43" s="24">
        <f t="shared" si="3"/>
        <v>0</v>
      </c>
      <c r="AG43" s="24">
        <f t="shared" si="4"/>
        <v>0</v>
      </c>
      <c r="AH43" s="24">
        <f t="shared" si="5"/>
        <v>0</v>
      </c>
    </row>
    <row r="44" spans="1:34" s="13" customFormat="1" ht="12">
      <c r="A44" s="15"/>
      <c r="B44" s="36"/>
      <c r="C44" s="36"/>
      <c r="D44" s="36"/>
      <c r="E44" s="62" t="s">
        <v>58</v>
      </c>
      <c r="F44" s="62"/>
      <c r="G44" s="63"/>
      <c r="H44" s="18">
        <f t="shared" si="0"/>
        <v>5</v>
      </c>
      <c r="I44" s="18">
        <f t="shared" si="1"/>
        <v>1</v>
      </c>
      <c r="J44" s="35">
        <v>0</v>
      </c>
      <c r="K44" s="35">
        <v>0</v>
      </c>
      <c r="L44" s="35">
        <v>1</v>
      </c>
      <c r="M44" s="35">
        <v>0</v>
      </c>
      <c r="N44" s="35">
        <v>0</v>
      </c>
      <c r="O44" s="35">
        <v>0</v>
      </c>
      <c r="P44" s="30"/>
      <c r="Q44" s="21">
        <f t="shared" si="2"/>
        <v>4</v>
      </c>
      <c r="R44" s="35">
        <v>1</v>
      </c>
      <c r="S44" s="35">
        <v>0</v>
      </c>
      <c r="T44" s="35">
        <v>1</v>
      </c>
      <c r="U44" s="35">
        <v>1</v>
      </c>
      <c r="V44" s="35">
        <v>0</v>
      </c>
      <c r="W44" s="35">
        <v>0</v>
      </c>
      <c r="X44" s="35">
        <v>1</v>
      </c>
      <c r="Y44" s="35">
        <v>0</v>
      </c>
      <c r="Z44" s="32"/>
      <c r="AA44" s="33"/>
      <c r="AB44" s="33"/>
      <c r="AC44" s="56" t="s">
        <v>58</v>
      </c>
      <c r="AD44" s="56"/>
      <c r="AE44" s="56"/>
      <c r="AF44" s="24">
        <f t="shared" si="3"/>
        <v>0</v>
      </c>
      <c r="AG44" s="24">
        <f t="shared" si="4"/>
        <v>0</v>
      </c>
      <c r="AH44" s="24">
        <f t="shared" si="5"/>
        <v>0</v>
      </c>
    </row>
    <row r="45" spans="1:34" s="13" customFormat="1" ht="12">
      <c r="A45" s="2"/>
      <c r="B45" s="33"/>
      <c r="C45" s="33"/>
      <c r="D45" s="57" t="s">
        <v>59</v>
      </c>
      <c r="E45" s="57"/>
      <c r="F45" s="57"/>
      <c r="G45" s="58"/>
      <c r="H45" s="18">
        <f t="shared" si="0"/>
        <v>0</v>
      </c>
      <c r="I45" s="18">
        <f t="shared" si="1"/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0"/>
      <c r="Q45" s="21">
        <f t="shared" si="2"/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2"/>
      <c r="AA45" s="33"/>
      <c r="AB45" s="57" t="s">
        <v>59</v>
      </c>
      <c r="AC45" s="57"/>
      <c r="AD45" s="57"/>
      <c r="AE45" s="57"/>
      <c r="AF45" s="24">
        <f t="shared" si="3"/>
        <v>0</v>
      </c>
      <c r="AG45" s="24">
        <f t="shared" si="4"/>
        <v>0</v>
      </c>
      <c r="AH45" s="24">
        <f t="shared" si="5"/>
        <v>0</v>
      </c>
    </row>
    <row r="46" spans="1:34" s="25" customFormat="1" ht="12">
      <c r="A46" s="2"/>
      <c r="B46" s="33"/>
      <c r="C46" s="33"/>
      <c r="D46" s="33"/>
      <c r="E46" s="66" t="s">
        <v>46</v>
      </c>
      <c r="F46" s="66"/>
      <c r="G46" s="34" t="s">
        <v>27</v>
      </c>
      <c r="H46" s="18">
        <f t="shared" si="0"/>
        <v>0</v>
      </c>
      <c r="I46" s="18">
        <f t="shared" si="1"/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0"/>
      <c r="Q46" s="21">
        <f t="shared" si="2"/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2"/>
      <c r="AA46" s="33"/>
      <c r="AB46" s="33"/>
      <c r="AC46" s="66" t="s">
        <v>60</v>
      </c>
      <c r="AD46" s="66"/>
      <c r="AE46" s="33" t="s">
        <v>27</v>
      </c>
      <c r="AF46" s="24">
        <f t="shared" si="3"/>
        <v>0</v>
      </c>
      <c r="AG46" s="24">
        <f t="shared" si="4"/>
        <v>0</v>
      </c>
      <c r="AH46" s="24">
        <f t="shared" si="5"/>
        <v>0</v>
      </c>
    </row>
    <row r="47" spans="1:34" s="13" customFormat="1" ht="12">
      <c r="A47" s="26"/>
      <c r="B47" s="28"/>
      <c r="C47" s="28"/>
      <c r="D47" s="60" t="s">
        <v>36</v>
      </c>
      <c r="E47" s="60"/>
      <c r="F47" s="60"/>
      <c r="G47" s="61"/>
      <c r="H47" s="18">
        <f t="shared" si="0"/>
        <v>0</v>
      </c>
      <c r="I47" s="18">
        <f t="shared" si="1"/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0"/>
      <c r="Q47" s="21">
        <f t="shared" si="2"/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2"/>
      <c r="AA47" s="33"/>
      <c r="AB47" s="57" t="s">
        <v>36</v>
      </c>
      <c r="AC47" s="57"/>
      <c r="AD47" s="57"/>
      <c r="AE47" s="57"/>
      <c r="AF47" s="24">
        <f t="shared" si="3"/>
        <v>0</v>
      </c>
      <c r="AG47" s="24">
        <f t="shared" si="4"/>
        <v>0</v>
      </c>
      <c r="AH47" s="24">
        <f t="shared" si="5"/>
        <v>0</v>
      </c>
    </row>
    <row r="48" spans="1:34" s="13" customFormat="1" ht="12">
      <c r="A48" s="2"/>
      <c r="B48" s="33"/>
      <c r="C48" s="33"/>
      <c r="D48" s="57" t="s">
        <v>61</v>
      </c>
      <c r="E48" s="57"/>
      <c r="F48" s="57"/>
      <c r="G48" s="58"/>
      <c r="H48" s="18">
        <f t="shared" si="0"/>
        <v>0</v>
      </c>
      <c r="I48" s="18">
        <f t="shared" si="1"/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0"/>
      <c r="Q48" s="21">
        <f t="shared" si="2"/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2"/>
      <c r="AA48" s="33"/>
      <c r="AB48" s="57" t="s">
        <v>61</v>
      </c>
      <c r="AC48" s="57"/>
      <c r="AD48" s="57"/>
      <c r="AE48" s="57"/>
      <c r="AF48" s="24">
        <f t="shared" si="3"/>
        <v>0</v>
      </c>
      <c r="AG48" s="24">
        <f t="shared" si="4"/>
        <v>0</v>
      </c>
      <c r="AH48" s="24">
        <f t="shared" si="5"/>
        <v>0</v>
      </c>
    </row>
    <row r="49" spans="1:34" s="13" customFormat="1" ht="12">
      <c r="A49" s="15"/>
      <c r="B49" s="23"/>
      <c r="C49" s="64" t="s">
        <v>62</v>
      </c>
      <c r="D49" s="64"/>
      <c r="E49" s="64"/>
      <c r="F49" s="64"/>
      <c r="G49" s="65"/>
      <c r="H49" s="18">
        <f t="shared" si="0"/>
        <v>45</v>
      </c>
      <c r="I49" s="18">
        <f t="shared" si="1"/>
        <v>7</v>
      </c>
      <c r="J49" s="18">
        <v>1</v>
      </c>
      <c r="K49" s="18">
        <v>0</v>
      </c>
      <c r="L49" s="18">
        <v>0</v>
      </c>
      <c r="M49" s="18">
        <v>0</v>
      </c>
      <c r="N49" s="18">
        <v>3</v>
      </c>
      <c r="O49" s="18">
        <v>3</v>
      </c>
      <c r="P49" s="20"/>
      <c r="Q49" s="21">
        <f t="shared" si="2"/>
        <v>38</v>
      </c>
      <c r="R49" s="18">
        <v>9</v>
      </c>
      <c r="S49" s="18">
        <v>4</v>
      </c>
      <c r="T49" s="18">
        <v>10</v>
      </c>
      <c r="U49" s="18">
        <v>9</v>
      </c>
      <c r="V49" s="18">
        <v>4</v>
      </c>
      <c r="W49" s="18">
        <v>2</v>
      </c>
      <c r="X49" s="18">
        <v>0</v>
      </c>
      <c r="Y49" s="18">
        <v>0</v>
      </c>
      <c r="Z49" s="22"/>
      <c r="AA49" s="64" t="s">
        <v>62</v>
      </c>
      <c r="AB49" s="64"/>
      <c r="AC49" s="64"/>
      <c r="AD49" s="64"/>
      <c r="AE49" s="64"/>
      <c r="AF49" s="24">
        <f t="shared" si="3"/>
        <v>0</v>
      </c>
      <c r="AG49" s="24">
        <f t="shared" si="4"/>
        <v>0</v>
      </c>
      <c r="AH49" s="24">
        <f t="shared" si="5"/>
        <v>0</v>
      </c>
    </row>
    <row r="50" spans="1:34" s="13" customFormat="1" ht="12">
      <c r="A50" s="2"/>
      <c r="B50" s="33"/>
      <c r="C50" s="33"/>
      <c r="D50" s="57" t="s">
        <v>63</v>
      </c>
      <c r="E50" s="57"/>
      <c r="F50" s="57"/>
      <c r="G50" s="58"/>
      <c r="H50" s="18">
        <f t="shared" si="0"/>
        <v>22</v>
      </c>
      <c r="I50" s="18">
        <f t="shared" si="1"/>
        <v>1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1</v>
      </c>
      <c r="P50" s="30"/>
      <c r="Q50" s="21">
        <f t="shared" si="2"/>
        <v>21</v>
      </c>
      <c r="R50" s="29">
        <v>2</v>
      </c>
      <c r="S50" s="29">
        <v>3</v>
      </c>
      <c r="T50" s="29">
        <v>8</v>
      </c>
      <c r="U50" s="29">
        <v>3</v>
      </c>
      <c r="V50" s="29">
        <v>4</v>
      </c>
      <c r="W50" s="29">
        <v>1</v>
      </c>
      <c r="X50" s="29">
        <v>0</v>
      </c>
      <c r="Y50" s="29">
        <v>0</v>
      </c>
      <c r="Z50" s="32"/>
      <c r="AA50" s="33"/>
      <c r="AB50" s="57" t="s">
        <v>63</v>
      </c>
      <c r="AC50" s="57"/>
      <c r="AD50" s="57"/>
      <c r="AE50" s="57"/>
      <c r="AF50" s="24">
        <f t="shared" si="3"/>
        <v>0</v>
      </c>
      <c r="AG50" s="24">
        <f t="shared" si="4"/>
        <v>0</v>
      </c>
      <c r="AH50" s="24">
        <f t="shared" si="5"/>
        <v>0</v>
      </c>
    </row>
    <row r="51" spans="1:34" s="25" customFormat="1" ht="12">
      <c r="A51" s="2"/>
      <c r="B51" s="33"/>
      <c r="C51" s="33"/>
      <c r="D51" s="33"/>
      <c r="E51" s="56" t="s">
        <v>64</v>
      </c>
      <c r="F51" s="57"/>
      <c r="G51" s="58"/>
      <c r="H51" s="18">
        <f t="shared" si="0"/>
        <v>20</v>
      </c>
      <c r="I51" s="18">
        <f t="shared" si="1"/>
        <v>1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1</v>
      </c>
      <c r="P51" s="30"/>
      <c r="Q51" s="21">
        <f t="shared" si="2"/>
        <v>19</v>
      </c>
      <c r="R51" s="35">
        <v>2</v>
      </c>
      <c r="S51" s="35">
        <v>3</v>
      </c>
      <c r="T51" s="35">
        <v>8</v>
      </c>
      <c r="U51" s="35">
        <v>3</v>
      </c>
      <c r="V51" s="35">
        <v>2</v>
      </c>
      <c r="W51" s="35">
        <v>1</v>
      </c>
      <c r="X51" s="35">
        <v>0</v>
      </c>
      <c r="Y51" s="35">
        <v>0</v>
      </c>
      <c r="Z51" s="32"/>
      <c r="AA51" s="33"/>
      <c r="AB51" s="33"/>
      <c r="AC51" s="56" t="s">
        <v>64</v>
      </c>
      <c r="AD51" s="57"/>
      <c r="AE51" s="57"/>
      <c r="AF51" s="24">
        <f t="shared" si="3"/>
        <v>0</v>
      </c>
      <c r="AG51" s="24">
        <f t="shared" si="4"/>
        <v>0</v>
      </c>
      <c r="AH51" s="24">
        <f t="shared" si="5"/>
        <v>0</v>
      </c>
    </row>
    <row r="52" spans="1:34" s="13" customFormat="1" ht="12">
      <c r="A52" s="26"/>
      <c r="B52" s="28"/>
      <c r="C52" s="28"/>
      <c r="D52" s="28"/>
      <c r="E52" s="59" t="s">
        <v>65</v>
      </c>
      <c r="F52" s="60"/>
      <c r="G52" s="61"/>
      <c r="H52" s="18">
        <f t="shared" si="0"/>
        <v>1</v>
      </c>
      <c r="I52" s="18">
        <f t="shared" si="1"/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0"/>
      <c r="Q52" s="21">
        <f t="shared" si="2"/>
        <v>1</v>
      </c>
      <c r="R52" s="35">
        <v>0</v>
      </c>
      <c r="S52" s="35">
        <v>0</v>
      </c>
      <c r="T52" s="35">
        <v>0</v>
      </c>
      <c r="U52" s="35">
        <v>0</v>
      </c>
      <c r="V52" s="35">
        <v>1</v>
      </c>
      <c r="W52" s="35">
        <v>0</v>
      </c>
      <c r="X52" s="35">
        <v>0</v>
      </c>
      <c r="Y52" s="35">
        <v>0</v>
      </c>
      <c r="Z52" s="32"/>
      <c r="AA52" s="33"/>
      <c r="AB52" s="33"/>
      <c r="AC52" s="56" t="s">
        <v>65</v>
      </c>
      <c r="AD52" s="57"/>
      <c r="AE52" s="57"/>
      <c r="AF52" s="24">
        <f t="shared" si="3"/>
        <v>0</v>
      </c>
      <c r="AG52" s="24">
        <f t="shared" si="4"/>
        <v>0</v>
      </c>
      <c r="AH52" s="24">
        <f t="shared" si="5"/>
        <v>0</v>
      </c>
    </row>
    <row r="53" spans="1:34" s="13" customFormat="1" ht="12">
      <c r="A53" s="2"/>
      <c r="B53" s="33"/>
      <c r="C53" s="33"/>
      <c r="D53" s="33"/>
      <c r="E53" s="56" t="s">
        <v>37</v>
      </c>
      <c r="F53" s="57"/>
      <c r="G53" s="58"/>
      <c r="H53" s="18">
        <f t="shared" si="0"/>
        <v>1</v>
      </c>
      <c r="I53" s="18">
        <f t="shared" si="1"/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0"/>
      <c r="Q53" s="21">
        <f t="shared" si="2"/>
        <v>1</v>
      </c>
      <c r="R53" s="35">
        <v>0</v>
      </c>
      <c r="S53" s="35">
        <v>0</v>
      </c>
      <c r="T53" s="35">
        <v>0</v>
      </c>
      <c r="U53" s="35">
        <v>0</v>
      </c>
      <c r="V53" s="35">
        <v>1</v>
      </c>
      <c r="W53" s="35">
        <v>0</v>
      </c>
      <c r="X53" s="35">
        <v>0</v>
      </c>
      <c r="Y53" s="35">
        <v>0</v>
      </c>
      <c r="Z53" s="32"/>
      <c r="AA53" s="33"/>
      <c r="AB53" s="33"/>
      <c r="AC53" s="56" t="s">
        <v>37</v>
      </c>
      <c r="AD53" s="57"/>
      <c r="AE53" s="57"/>
      <c r="AF53" s="24">
        <f t="shared" si="3"/>
        <v>0</v>
      </c>
      <c r="AG53" s="24">
        <f t="shared" si="4"/>
        <v>0</v>
      </c>
      <c r="AH53" s="24">
        <f t="shared" si="5"/>
        <v>0</v>
      </c>
    </row>
    <row r="54" spans="1:34" s="13" customFormat="1" ht="12">
      <c r="A54" s="2"/>
      <c r="B54" s="33"/>
      <c r="C54" s="33"/>
      <c r="D54" s="57" t="s">
        <v>66</v>
      </c>
      <c r="E54" s="57"/>
      <c r="F54" s="57"/>
      <c r="G54" s="58"/>
      <c r="H54" s="18">
        <f t="shared" si="0"/>
        <v>23</v>
      </c>
      <c r="I54" s="18">
        <f t="shared" si="1"/>
        <v>6</v>
      </c>
      <c r="J54" s="35">
        <v>1</v>
      </c>
      <c r="K54" s="35">
        <v>0</v>
      </c>
      <c r="L54" s="35">
        <v>0</v>
      </c>
      <c r="M54" s="35">
        <v>0</v>
      </c>
      <c r="N54" s="35">
        <v>3</v>
      </c>
      <c r="O54" s="35">
        <v>2</v>
      </c>
      <c r="P54" s="30"/>
      <c r="Q54" s="21">
        <f t="shared" si="2"/>
        <v>17</v>
      </c>
      <c r="R54" s="35">
        <v>7</v>
      </c>
      <c r="S54" s="35">
        <v>1</v>
      </c>
      <c r="T54" s="35">
        <v>2</v>
      </c>
      <c r="U54" s="35">
        <v>6</v>
      </c>
      <c r="V54" s="35">
        <v>0</v>
      </c>
      <c r="W54" s="35">
        <v>1</v>
      </c>
      <c r="X54" s="35">
        <v>0</v>
      </c>
      <c r="Y54" s="35">
        <v>0</v>
      </c>
      <c r="Z54" s="32"/>
      <c r="AA54" s="33"/>
      <c r="AB54" s="57" t="s">
        <v>66</v>
      </c>
      <c r="AC54" s="57"/>
      <c r="AD54" s="57"/>
      <c r="AE54" s="57"/>
      <c r="AF54" s="24">
        <f t="shared" si="3"/>
        <v>0</v>
      </c>
      <c r="AG54" s="24">
        <f t="shared" si="4"/>
        <v>0</v>
      </c>
      <c r="AH54" s="24">
        <f t="shared" si="5"/>
        <v>0</v>
      </c>
    </row>
    <row r="55" spans="1:34" s="13" customFormat="1" ht="12">
      <c r="A55" s="2"/>
      <c r="B55" s="37"/>
      <c r="C55" s="37"/>
      <c r="D55" s="37"/>
      <c r="E55" s="66" t="s">
        <v>67</v>
      </c>
      <c r="F55" s="66"/>
      <c r="G55" s="34" t="s">
        <v>28</v>
      </c>
      <c r="H55" s="18">
        <f t="shared" si="0"/>
        <v>3</v>
      </c>
      <c r="I55" s="18">
        <f t="shared" si="1"/>
        <v>1</v>
      </c>
      <c r="J55" s="35">
        <v>1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0"/>
      <c r="Q55" s="21">
        <f t="shared" si="2"/>
        <v>2</v>
      </c>
      <c r="R55" s="35">
        <v>2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8"/>
      <c r="AA55" s="37"/>
      <c r="AB55" s="37"/>
      <c r="AC55" s="66" t="s">
        <v>68</v>
      </c>
      <c r="AD55" s="66"/>
      <c r="AE55" s="33" t="s">
        <v>28</v>
      </c>
      <c r="AF55" s="24">
        <f t="shared" si="3"/>
        <v>0</v>
      </c>
      <c r="AG55" s="24">
        <f t="shared" si="4"/>
        <v>0</v>
      </c>
      <c r="AH55" s="24">
        <f t="shared" si="5"/>
        <v>0</v>
      </c>
    </row>
    <row r="56" spans="1:34" s="13" customFormat="1" ht="12">
      <c r="A56" s="2"/>
      <c r="B56" s="37"/>
      <c r="C56" s="37"/>
      <c r="D56" s="37"/>
      <c r="E56" s="90" t="s">
        <v>68</v>
      </c>
      <c r="F56" s="90"/>
      <c r="G56" s="34" t="s">
        <v>29</v>
      </c>
      <c r="H56" s="18">
        <f t="shared" si="0"/>
        <v>9</v>
      </c>
      <c r="I56" s="18">
        <f t="shared" si="1"/>
        <v>2</v>
      </c>
      <c r="J56" s="35">
        <v>0</v>
      </c>
      <c r="K56" s="35">
        <v>0</v>
      </c>
      <c r="L56" s="35">
        <v>0</v>
      </c>
      <c r="M56" s="35">
        <v>0</v>
      </c>
      <c r="N56" s="35">
        <v>2</v>
      </c>
      <c r="O56" s="35">
        <v>0</v>
      </c>
      <c r="P56" s="30"/>
      <c r="Q56" s="21">
        <f t="shared" si="2"/>
        <v>7</v>
      </c>
      <c r="R56" s="35">
        <v>1</v>
      </c>
      <c r="S56" s="35">
        <v>1</v>
      </c>
      <c r="T56" s="35">
        <v>1</v>
      </c>
      <c r="U56" s="35">
        <v>4</v>
      </c>
      <c r="V56" s="35">
        <v>0</v>
      </c>
      <c r="W56" s="35">
        <v>0</v>
      </c>
      <c r="X56" s="35">
        <v>0</v>
      </c>
      <c r="Y56" s="35">
        <v>0</v>
      </c>
      <c r="Z56" s="38"/>
      <c r="AA56" s="37"/>
      <c r="AB56" s="37"/>
      <c r="AC56" s="90" t="s">
        <v>69</v>
      </c>
      <c r="AD56" s="90"/>
      <c r="AE56" s="33" t="s">
        <v>29</v>
      </c>
      <c r="AF56" s="24">
        <f t="shared" si="3"/>
        <v>0</v>
      </c>
      <c r="AG56" s="24">
        <f t="shared" si="4"/>
        <v>0</v>
      </c>
      <c r="AH56" s="24">
        <f t="shared" si="5"/>
        <v>0</v>
      </c>
    </row>
    <row r="57" spans="1:34" s="13" customFormat="1" ht="12">
      <c r="A57" s="1"/>
      <c r="B57" s="39"/>
      <c r="C57" s="64" t="s">
        <v>70</v>
      </c>
      <c r="D57" s="64"/>
      <c r="E57" s="64"/>
      <c r="F57" s="64"/>
      <c r="G57" s="65"/>
      <c r="H57" s="18">
        <f t="shared" si="0"/>
        <v>8400</v>
      </c>
      <c r="I57" s="18">
        <f t="shared" si="1"/>
        <v>2785</v>
      </c>
      <c r="J57" s="40">
        <v>681</v>
      </c>
      <c r="K57" s="40">
        <v>636</v>
      </c>
      <c r="L57" s="40">
        <v>549</v>
      </c>
      <c r="M57" s="40">
        <v>403</v>
      </c>
      <c r="N57" s="40">
        <v>245</v>
      </c>
      <c r="O57" s="40">
        <v>271</v>
      </c>
      <c r="P57" s="20"/>
      <c r="Q57" s="21">
        <f t="shared" si="2"/>
        <v>5615</v>
      </c>
      <c r="R57" s="40">
        <v>944</v>
      </c>
      <c r="S57" s="40">
        <v>463</v>
      </c>
      <c r="T57" s="40">
        <v>787</v>
      </c>
      <c r="U57" s="40">
        <v>935</v>
      </c>
      <c r="V57" s="40">
        <v>961</v>
      </c>
      <c r="W57" s="40">
        <v>549</v>
      </c>
      <c r="X57" s="40">
        <v>460</v>
      </c>
      <c r="Y57" s="40">
        <v>516</v>
      </c>
      <c r="Z57" s="41"/>
      <c r="AA57" s="64" t="s">
        <v>70</v>
      </c>
      <c r="AB57" s="64"/>
      <c r="AC57" s="64"/>
      <c r="AD57" s="64"/>
      <c r="AE57" s="64"/>
      <c r="AF57" s="24">
        <f t="shared" si="3"/>
        <v>0</v>
      </c>
      <c r="AG57" s="24">
        <f t="shared" si="4"/>
        <v>0</v>
      </c>
      <c r="AH57" s="24">
        <f t="shared" si="5"/>
        <v>0</v>
      </c>
    </row>
    <row r="58" spans="1:34" s="13" customFormat="1" ht="12">
      <c r="A58" s="1"/>
      <c r="B58" s="37"/>
      <c r="C58" s="37"/>
      <c r="D58" s="66" t="s">
        <v>69</v>
      </c>
      <c r="E58" s="66"/>
      <c r="F58" s="57" t="s">
        <v>71</v>
      </c>
      <c r="G58" s="58"/>
      <c r="H58" s="18">
        <f t="shared" si="0"/>
        <v>6511</v>
      </c>
      <c r="I58" s="18">
        <f t="shared" si="1"/>
        <v>2397</v>
      </c>
      <c r="J58" s="35">
        <v>573</v>
      </c>
      <c r="K58" s="35">
        <v>554</v>
      </c>
      <c r="L58" s="35">
        <v>481</v>
      </c>
      <c r="M58" s="35">
        <v>347</v>
      </c>
      <c r="N58" s="35">
        <v>214</v>
      </c>
      <c r="O58" s="35">
        <v>228</v>
      </c>
      <c r="P58" s="30"/>
      <c r="Q58" s="21">
        <f t="shared" si="2"/>
        <v>4114</v>
      </c>
      <c r="R58" s="35">
        <v>780</v>
      </c>
      <c r="S58" s="35">
        <v>303</v>
      </c>
      <c r="T58" s="35">
        <v>447</v>
      </c>
      <c r="U58" s="35">
        <v>619</v>
      </c>
      <c r="V58" s="35">
        <v>729</v>
      </c>
      <c r="W58" s="35">
        <v>465</v>
      </c>
      <c r="X58" s="35">
        <v>366</v>
      </c>
      <c r="Y58" s="35">
        <v>405</v>
      </c>
      <c r="Z58" s="38"/>
      <c r="AA58" s="37"/>
      <c r="AB58" s="66" t="s">
        <v>69</v>
      </c>
      <c r="AC58" s="66"/>
      <c r="AD58" s="57" t="s">
        <v>71</v>
      </c>
      <c r="AE58" s="57"/>
      <c r="AF58" s="24">
        <f t="shared" si="3"/>
        <v>0</v>
      </c>
      <c r="AG58" s="24">
        <f t="shared" si="4"/>
        <v>0</v>
      </c>
      <c r="AH58" s="24">
        <f t="shared" si="5"/>
        <v>0</v>
      </c>
    </row>
    <row r="59" spans="2:34" ht="12">
      <c r="B59" s="37"/>
      <c r="C59" s="37"/>
      <c r="D59" s="66" t="s">
        <v>69</v>
      </c>
      <c r="E59" s="66"/>
      <c r="F59" s="57" t="s">
        <v>72</v>
      </c>
      <c r="G59" s="58"/>
      <c r="H59" s="18">
        <f t="shared" si="0"/>
        <v>144</v>
      </c>
      <c r="I59" s="18">
        <f t="shared" si="1"/>
        <v>11</v>
      </c>
      <c r="J59" s="35">
        <v>1</v>
      </c>
      <c r="K59" s="35">
        <v>1</v>
      </c>
      <c r="L59" s="35">
        <v>2</v>
      </c>
      <c r="M59" s="35">
        <v>4</v>
      </c>
      <c r="N59" s="35">
        <v>0</v>
      </c>
      <c r="O59" s="35">
        <v>3</v>
      </c>
      <c r="P59" s="30"/>
      <c r="Q59" s="21">
        <f t="shared" si="2"/>
        <v>133</v>
      </c>
      <c r="R59" s="35">
        <v>10</v>
      </c>
      <c r="S59" s="35">
        <v>16</v>
      </c>
      <c r="T59" s="35">
        <v>35</v>
      </c>
      <c r="U59" s="35">
        <v>42</v>
      </c>
      <c r="V59" s="35">
        <v>18</v>
      </c>
      <c r="W59" s="35">
        <v>5</v>
      </c>
      <c r="X59" s="35">
        <v>3</v>
      </c>
      <c r="Y59" s="35">
        <v>4</v>
      </c>
      <c r="Z59" s="38"/>
      <c r="AA59" s="37"/>
      <c r="AB59" s="66" t="s">
        <v>69</v>
      </c>
      <c r="AC59" s="66"/>
      <c r="AD59" s="57" t="s">
        <v>72</v>
      </c>
      <c r="AE59" s="57"/>
      <c r="AF59" s="24">
        <f t="shared" si="3"/>
        <v>0</v>
      </c>
      <c r="AG59" s="24">
        <f t="shared" si="4"/>
        <v>0</v>
      </c>
      <c r="AH59" s="24">
        <f t="shared" si="5"/>
        <v>0</v>
      </c>
    </row>
    <row r="60" spans="2:34" ht="12">
      <c r="B60" s="37"/>
      <c r="C60" s="37"/>
      <c r="D60" s="66" t="s">
        <v>69</v>
      </c>
      <c r="E60" s="66"/>
      <c r="F60" s="57" t="s">
        <v>30</v>
      </c>
      <c r="G60" s="58"/>
      <c r="H60" s="18">
        <f t="shared" si="0"/>
        <v>239</v>
      </c>
      <c r="I60" s="18">
        <f t="shared" si="1"/>
        <v>73</v>
      </c>
      <c r="J60" s="35">
        <v>15</v>
      </c>
      <c r="K60" s="35">
        <v>14</v>
      </c>
      <c r="L60" s="35">
        <v>12</v>
      </c>
      <c r="M60" s="35">
        <v>13</v>
      </c>
      <c r="N60" s="35">
        <v>11</v>
      </c>
      <c r="O60" s="35">
        <v>8</v>
      </c>
      <c r="P60" s="30"/>
      <c r="Q60" s="21">
        <f t="shared" si="2"/>
        <v>166</v>
      </c>
      <c r="R60" s="35">
        <v>20</v>
      </c>
      <c r="S60" s="35">
        <v>11</v>
      </c>
      <c r="T60" s="35">
        <v>48</v>
      </c>
      <c r="U60" s="35">
        <v>31</v>
      </c>
      <c r="V60" s="35">
        <v>20</v>
      </c>
      <c r="W60" s="35">
        <v>10</v>
      </c>
      <c r="X60" s="35">
        <v>11</v>
      </c>
      <c r="Y60" s="35">
        <v>15</v>
      </c>
      <c r="Z60" s="38"/>
      <c r="AA60" s="37"/>
      <c r="AB60" s="66" t="s">
        <v>73</v>
      </c>
      <c r="AC60" s="66"/>
      <c r="AD60" s="57" t="s">
        <v>30</v>
      </c>
      <c r="AE60" s="57"/>
      <c r="AF60" s="24">
        <f t="shared" si="3"/>
        <v>0</v>
      </c>
      <c r="AG60" s="24">
        <f t="shared" si="4"/>
        <v>0</v>
      </c>
      <c r="AH60" s="24">
        <f t="shared" si="5"/>
        <v>0</v>
      </c>
    </row>
    <row r="61" spans="2:34" ht="12">
      <c r="B61" s="37"/>
      <c r="C61" s="37"/>
      <c r="D61" s="66" t="s">
        <v>73</v>
      </c>
      <c r="E61" s="66"/>
      <c r="F61" s="57" t="s">
        <v>74</v>
      </c>
      <c r="G61" s="58"/>
      <c r="H61" s="18">
        <f t="shared" si="0"/>
        <v>9</v>
      </c>
      <c r="I61" s="18">
        <f t="shared" si="1"/>
        <v>2</v>
      </c>
      <c r="J61" s="35">
        <v>0</v>
      </c>
      <c r="K61" s="35">
        <v>0</v>
      </c>
      <c r="L61" s="35">
        <v>1</v>
      </c>
      <c r="M61" s="35">
        <v>1</v>
      </c>
      <c r="N61" s="35">
        <v>0</v>
      </c>
      <c r="O61" s="35">
        <v>0</v>
      </c>
      <c r="P61" s="30"/>
      <c r="Q61" s="21">
        <f t="shared" si="2"/>
        <v>7</v>
      </c>
      <c r="R61" s="35">
        <v>0</v>
      </c>
      <c r="S61" s="35">
        <v>2</v>
      </c>
      <c r="T61" s="35">
        <v>0</v>
      </c>
      <c r="U61" s="35">
        <v>3</v>
      </c>
      <c r="V61" s="35">
        <v>2</v>
      </c>
      <c r="W61" s="35">
        <v>0</v>
      </c>
      <c r="X61" s="35">
        <v>0</v>
      </c>
      <c r="Y61" s="35">
        <v>0</v>
      </c>
      <c r="Z61" s="38"/>
      <c r="AA61" s="37"/>
      <c r="AB61" s="66" t="s">
        <v>73</v>
      </c>
      <c r="AC61" s="66"/>
      <c r="AD61" s="57" t="s">
        <v>74</v>
      </c>
      <c r="AE61" s="57"/>
      <c r="AF61" s="24">
        <f t="shared" si="3"/>
        <v>0</v>
      </c>
      <c r="AG61" s="24">
        <f t="shared" si="4"/>
        <v>0</v>
      </c>
      <c r="AH61" s="24">
        <f t="shared" si="5"/>
        <v>0</v>
      </c>
    </row>
    <row r="62" spans="2:34" ht="12" customHeight="1">
      <c r="B62" s="37"/>
      <c r="C62" s="37"/>
      <c r="D62" s="66" t="s">
        <v>73</v>
      </c>
      <c r="E62" s="66"/>
      <c r="F62" s="89" t="s">
        <v>101</v>
      </c>
      <c r="G62" s="102"/>
      <c r="H62" s="18">
        <f t="shared" si="0"/>
        <v>7</v>
      </c>
      <c r="I62" s="18">
        <f t="shared" si="1"/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0"/>
      <c r="Q62" s="21">
        <f t="shared" si="2"/>
        <v>7</v>
      </c>
      <c r="R62" s="35">
        <v>2</v>
      </c>
      <c r="S62" s="35">
        <v>2</v>
      </c>
      <c r="T62" s="35">
        <v>2</v>
      </c>
      <c r="U62" s="35">
        <v>1</v>
      </c>
      <c r="V62" s="35">
        <v>0</v>
      </c>
      <c r="W62" s="35">
        <v>0</v>
      </c>
      <c r="X62" s="35">
        <v>0</v>
      </c>
      <c r="Y62" s="35">
        <v>0</v>
      </c>
      <c r="Z62" s="38"/>
      <c r="AA62" s="37"/>
      <c r="AB62" s="66" t="s">
        <v>73</v>
      </c>
      <c r="AC62" s="66"/>
      <c r="AD62" s="89" t="s">
        <v>101</v>
      </c>
      <c r="AE62" s="89"/>
      <c r="AF62" s="24">
        <f t="shared" si="3"/>
        <v>0</v>
      </c>
      <c r="AG62" s="24">
        <f t="shared" si="4"/>
        <v>0</v>
      </c>
      <c r="AH62" s="24">
        <f t="shared" si="5"/>
        <v>0</v>
      </c>
    </row>
    <row r="63" spans="2:34" ht="12">
      <c r="B63" s="37"/>
      <c r="C63" s="37"/>
      <c r="D63" s="66" t="s">
        <v>73</v>
      </c>
      <c r="E63" s="66"/>
      <c r="F63" s="57" t="s">
        <v>31</v>
      </c>
      <c r="G63" s="58"/>
      <c r="H63" s="18">
        <f t="shared" si="0"/>
        <v>463</v>
      </c>
      <c r="I63" s="18">
        <f t="shared" si="1"/>
        <v>180</v>
      </c>
      <c r="J63" s="35">
        <v>44</v>
      </c>
      <c r="K63" s="35">
        <v>45</v>
      </c>
      <c r="L63" s="35">
        <v>37</v>
      </c>
      <c r="M63" s="35">
        <v>29</v>
      </c>
      <c r="N63" s="35">
        <v>10</v>
      </c>
      <c r="O63" s="35">
        <v>15</v>
      </c>
      <c r="P63" s="30"/>
      <c r="Q63" s="21">
        <f t="shared" si="2"/>
        <v>283</v>
      </c>
      <c r="R63" s="35">
        <v>54</v>
      </c>
      <c r="S63" s="35">
        <v>22</v>
      </c>
      <c r="T63" s="35">
        <v>32</v>
      </c>
      <c r="U63" s="35">
        <v>43</v>
      </c>
      <c r="V63" s="35">
        <v>40</v>
      </c>
      <c r="W63" s="35">
        <v>28</v>
      </c>
      <c r="X63" s="35">
        <v>29</v>
      </c>
      <c r="Y63" s="35">
        <v>35</v>
      </c>
      <c r="Z63" s="38"/>
      <c r="AA63" s="37"/>
      <c r="AB63" s="66" t="s">
        <v>67</v>
      </c>
      <c r="AC63" s="66"/>
      <c r="AD63" s="57" t="s">
        <v>31</v>
      </c>
      <c r="AE63" s="57"/>
      <c r="AF63" s="24">
        <f t="shared" si="3"/>
        <v>0</v>
      </c>
      <c r="AG63" s="24">
        <f t="shared" si="4"/>
        <v>0</v>
      </c>
      <c r="AH63" s="24">
        <f t="shared" si="5"/>
        <v>0</v>
      </c>
    </row>
    <row r="64" spans="2:34" ht="12" thickBot="1">
      <c r="B64" s="42"/>
      <c r="C64" s="42"/>
      <c r="D64" s="99" t="s">
        <v>67</v>
      </c>
      <c r="E64" s="99"/>
      <c r="F64" s="100" t="s">
        <v>32</v>
      </c>
      <c r="G64" s="101"/>
      <c r="H64" s="43">
        <f t="shared" si="0"/>
        <v>663</v>
      </c>
      <c r="I64" s="54">
        <f t="shared" si="1"/>
        <v>87</v>
      </c>
      <c r="J64" s="44">
        <v>42</v>
      </c>
      <c r="K64" s="44">
        <v>18</v>
      </c>
      <c r="L64" s="44">
        <v>10</v>
      </c>
      <c r="M64" s="44">
        <v>9</v>
      </c>
      <c r="N64" s="44">
        <v>4</v>
      </c>
      <c r="O64" s="44">
        <v>4</v>
      </c>
      <c r="P64" s="30"/>
      <c r="Q64" s="55">
        <f t="shared" si="2"/>
        <v>576</v>
      </c>
      <c r="R64" s="44">
        <v>27</v>
      </c>
      <c r="S64" s="44">
        <v>55</v>
      </c>
      <c r="T64" s="44">
        <v>165</v>
      </c>
      <c r="U64" s="44">
        <v>127</v>
      </c>
      <c r="V64" s="44">
        <v>109</v>
      </c>
      <c r="W64" s="44">
        <v>28</v>
      </c>
      <c r="X64" s="44">
        <v>37</v>
      </c>
      <c r="Y64" s="44">
        <v>28</v>
      </c>
      <c r="Z64" s="46"/>
      <c r="AA64" s="42"/>
      <c r="AB64" s="99" t="s">
        <v>68</v>
      </c>
      <c r="AC64" s="99"/>
      <c r="AD64" s="100" t="s">
        <v>32</v>
      </c>
      <c r="AE64" s="100"/>
      <c r="AF64" s="24">
        <f t="shared" si="3"/>
        <v>0</v>
      </c>
      <c r="AG64" s="24">
        <f t="shared" si="4"/>
        <v>0</v>
      </c>
      <c r="AH64" s="24">
        <f t="shared" si="5"/>
        <v>0</v>
      </c>
    </row>
    <row r="65" spans="26:31" ht="12">
      <c r="Z65" s="91"/>
      <c r="AA65" s="91"/>
      <c r="AB65" s="91"/>
      <c r="AC65" s="91"/>
      <c r="AD65" s="91"/>
      <c r="AE65" s="91"/>
    </row>
    <row r="66" spans="7:31" ht="12">
      <c r="G66" s="5" t="s">
        <v>88</v>
      </c>
      <c r="H66" s="5"/>
      <c r="Z66" s="92"/>
      <c r="AA66" s="92"/>
      <c r="AB66" s="92"/>
      <c r="AC66" s="92"/>
      <c r="AD66" s="92"/>
      <c r="AE66" s="92"/>
    </row>
    <row r="67" spans="7:25" ht="12">
      <c r="G67" s="5" t="s">
        <v>89</v>
      </c>
      <c r="H67" s="48">
        <f>SUM(H10,H23,H30,H34,H49,H57)-H9</f>
        <v>0</v>
      </c>
      <c r="I67" s="48">
        <f aca="true" t="shared" si="6" ref="I67:O67">SUM(I10,I23,I30,I34,I49,I57)-I9</f>
        <v>0</v>
      </c>
      <c r="J67" s="48">
        <f t="shared" si="6"/>
        <v>0</v>
      </c>
      <c r="K67" s="48">
        <f t="shared" si="6"/>
        <v>0</v>
      </c>
      <c r="L67" s="48">
        <f t="shared" si="6"/>
        <v>0</v>
      </c>
      <c r="M67" s="48">
        <f t="shared" si="6"/>
        <v>0</v>
      </c>
      <c r="N67" s="48">
        <f t="shared" si="6"/>
        <v>0</v>
      </c>
      <c r="O67" s="48">
        <f t="shared" si="6"/>
        <v>0</v>
      </c>
      <c r="Q67" s="48">
        <f aca="true" t="shared" si="7" ref="Q67:Y67">SUM(Q10,Q23,Q30,Q34,Q49,Q57)-Q9</f>
        <v>0</v>
      </c>
      <c r="R67" s="48">
        <f t="shared" si="7"/>
        <v>0</v>
      </c>
      <c r="S67" s="48">
        <f t="shared" si="7"/>
        <v>0</v>
      </c>
      <c r="T67" s="48">
        <f t="shared" si="7"/>
        <v>0</v>
      </c>
      <c r="U67" s="48">
        <f t="shared" si="7"/>
        <v>0</v>
      </c>
      <c r="V67" s="48">
        <f t="shared" si="7"/>
        <v>0</v>
      </c>
      <c r="W67" s="48">
        <f t="shared" si="7"/>
        <v>0</v>
      </c>
      <c r="X67" s="48">
        <f t="shared" si="7"/>
        <v>0</v>
      </c>
      <c r="Y67" s="48">
        <f t="shared" si="7"/>
        <v>0</v>
      </c>
    </row>
    <row r="68" spans="7:25" ht="12">
      <c r="G68" s="5" t="s">
        <v>90</v>
      </c>
      <c r="H68" s="48">
        <f>SUM(H11,H16,H21,H22)-H10</f>
        <v>0</v>
      </c>
      <c r="I68" s="48">
        <f aca="true" t="shared" si="8" ref="I68:O68">SUM(I11,I16,I21,I22)-I10</f>
        <v>0</v>
      </c>
      <c r="J68" s="48">
        <f t="shared" si="8"/>
        <v>0</v>
      </c>
      <c r="K68" s="48">
        <f t="shared" si="8"/>
        <v>0</v>
      </c>
      <c r="L68" s="48">
        <f t="shared" si="8"/>
        <v>0</v>
      </c>
      <c r="M68" s="48">
        <f t="shared" si="8"/>
        <v>0</v>
      </c>
      <c r="N68" s="48">
        <f t="shared" si="8"/>
        <v>0</v>
      </c>
      <c r="O68" s="48">
        <f t="shared" si="8"/>
        <v>0</v>
      </c>
      <c r="Q68" s="48">
        <f aca="true" t="shared" si="9" ref="Q68:Y68">SUM(Q11,Q16,Q21,Q22)-Q10</f>
        <v>0</v>
      </c>
      <c r="R68" s="48">
        <f t="shared" si="9"/>
        <v>0</v>
      </c>
      <c r="S68" s="48">
        <f t="shared" si="9"/>
        <v>0</v>
      </c>
      <c r="T68" s="48">
        <f t="shared" si="9"/>
        <v>0</v>
      </c>
      <c r="U68" s="48">
        <f t="shared" si="9"/>
        <v>0</v>
      </c>
      <c r="V68" s="48">
        <f t="shared" si="9"/>
        <v>0</v>
      </c>
      <c r="W68" s="48">
        <f t="shared" si="9"/>
        <v>0</v>
      </c>
      <c r="X68" s="48">
        <f t="shared" si="9"/>
        <v>0</v>
      </c>
      <c r="Y68" s="48">
        <f t="shared" si="9"/>
        <v>0</v>
      </c>
    </row>
    <row r="69" spans="7:25" ht="12">
      <c r="G69" s="5" t="s">
        <v>15</v>
      </c>
      <c r="H69" s="48">
        <f>SUM(H12:H15)-H11</f>
        <v>0</v>
      </c>
      <c r="I69" s="48">
        <f aca="true" t="shared" si="10" ref="I69:O69">SUM(I12:I15)-I11</f>
        <v>0</v>
      </c>
      <c r="J69" s="48">
        <f t="shared" si="10"/>
        <v>0</v>
      </c>
      <c r="K69" s="48">
        <f t="shared" si="10"/>
        <v>0</v>
      </c>
      <c r="L69" s="48">
        <f t="shared" si="10"/>
        <v>0</v>
      </c>
      <c r="M69" s="48">
        <f t="shared" si="10"/>
        <v>0</v>
      </c>
      <c r="N69" s="48">
        <f t="shared" si="10"/>
        <v>0</v>
      </c>
      <c r="O69" s="48">
        <f t="shared" si="10"/>
        <v>0</v>
      </c>
      <c r="Q69" s="48">
        <f aca="true" t="shared" si="11" ref="Q69:Y69">SUM(Q12:Q15)-Q11</f>
        <v>0</v>
      </c>
      <c r="R69" s="48">
        <f t="shared" si="11"/>
        <v>0</v>
      </c>
      <c r="S69" s="48">
        <f t="shared" si="11"/>
        <v>0</v>
      </c>
      <c r="T69" s="48">
        <f t="shared" si="11"/>
        <v>0</v>
      </c>
      <c r="U69" s="48">
        <f t="shared" si="11"/>
        <v>0</v>
      </c>
      <c r="V69" s="48">
        <f t="shared" si="11"/>
        <v>0</v>
      </c>
      <c r="W69" s="48">
        <f t="shared" si="11"/>
        <v>0</v>
      </c>
      <c r="X69" s="48">
        <f t="shared" si="11"/>
        <v>0</v>
      </c>
      <c r="Y69" s="48">
        <f t="shared" si="11"/>
        <v>0</v>
      </c>
    </row>
    <row r="70" spans="7:25" ht="12">
      <c r="G70" s="5" t="s">
        <v>91</v>
      </c>
      <c r="H70" s="48">
        <f>SUM(H17:H20)-H16</f>
        <v>0</v>
      </c>
      <c r="I70" s="48">
        <f aca="true" t="shared" si="12" ref="I70:O70">SUM(I17:I20)-I16</f>
        <v>0</v>
      </c>
      <c r="J70" s="48">
        <f t="shared" si="12"/>
        <v>0</v>
      </c>
      <c r="K70" s="48">
        <f t="shared" si="12"/>
        <v>0</v>
      </c>
      <c r="L70" s="48">
        <f t="shared" si="12"/>
        <v>0</v>
      </c>
      <c r="M70" s="48">
        <f t="shared" si="12"/>
        <v>0</v>
      </c>
      <c r="N70" s="48">
        <f t="shared" si="12"/>
        <v>0</v>
      </c>
      <c r="O70" s="48">
        <f t="shared" si="12"/>
        <v>0</v>
      </c>
      <c r="Q70" s="48">
        <f aca="true" t="shared" si="13" ref="Q70:Y70">SUM(Q17:Q20)-Q16</f>
        <v>0</v>
      </c>
      <c r="R70" s="48">
        <f t="shared" si="13"/>
        <v>0</v>
      </c>
      <c r="S70" s="48">
        <f t="shared" si="13"/>
        <v>0</v>
      </c>
      <c r="T70" s="48">
        <f t="shared" si="13"/>
        <v>0</v>
      </c>
      <c r="U70" s="48">
        <f t="shared" si="13"/>
        <v>0</v>
      </c>
      <c r="V70" s="48">
        <f t="shared" si="13"/>
        <v>0</v>
      </c>
      <c r="W70" s="48">
        <f t="shared" si="13"/>
        <v>0</v>
      </c>
      <c r="X70" s="48">
        <f t="shared" si="13"/>
        <v>0</v>
      </c>
      <c r="Y70" s="48">
        <f t="shared" si="13"/>
        <v>0</v>
      </c>
    </row>
    <row r="71" spans="7:25" ht="12">
      <c r="G71" s="5" t="s">
        <v>92</v>
      </c>
      <c r="H71" s="48">
        <f>SUM(H24:H26,H28:H29)-H23</f>
        <v>0</v>
      </c>
      <c r="I71" s="48">
        <f aca="true" t="shared" si="14" ref="I71:O71">SUM(I24:I26,I28:I29)-I23</f>
        <v>0</v>
      </c>
      <c r="J71" s="48">
        <f t="shared" si="14"/>
        <v>0</v>
      </c>
      <c r="K71" s="48">
        <f t="shared" si="14"/>
        <v>0</v>
      </c>
      <c r="L71" s="48">
        <f t="shared" si="14"/>
        <v>0</v>
      </c>
      <c r="M71" s="48">
        <f t="shared" si="14"/>
        <v>0</v>
      </c>
      <c r="N71" s="48">
        <f t="shared" si="14"/>
        <v>0</v>
      </c>
      <c r="O71" s="48">
        <f t="shared" si="14"/>
        <v>0</v>
      </c>
      <c r="P71" s="49"/>
      <c r="Q71" s="48">
        <f aca="true" t="shared" si="15" ref="Q71:Y71">SUM(Q24:Q26,Q28:Q29)-Q23</f>
        <v>0</v>
      </c>
      <c r="R71" s="48">
        <f t="shared" si="15"/>
        <v>0</v>
      </c>
      <c r="S71" s="48">
        <f t="shared" si="15"/>
        <v>0</v>
      </c>
      <c r="T71" s="48">
        <f t="shared" si="15"/>
        <v>0</v>
      </c>
      <c r="U71" s="48">
        <f t="shared" si="15"/>
        <v>0</v>
      </c>
      <c r="V71" s="48">
        <f t="shared" si="15"/>
        <v>0</v>
      </c>
      <c r="W71" s="48">
        <f t="shared" si="15"/>
        <v>0</v>
      </c>
      <c r="X71" s="48">
        <f t="shared" si="15"/>
        <v>0</v>
      </c>
      <c r="Y71" s="48">
        <f t="shared" si="15"/>
        <v>0</v>
      </c>
    </row>
    <row r="72" spans="7:25" ht="12">
      <c r="G72" s="5" t="s">
        <v>93</v>
      </c>
      <c r="H72" s="48">
        <f>SUM(H31:H33)-H30</f>
        <v>0</v>
      </c>
      <c r="I72" s="48">
        <f aca="true" t="shared" si="16" ref="I72:O72">SUM(I31:I33)-I30</f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16"/>
        <v>0</v>
      </c>
      <c r="P72" s="49"/>
      <c r="Q72" s="48">
        <f aca="true" t="shared" si="17" ref="Q72:Y72">SUM(Q31:Q33)-Q30</f>
        <v>0</v>
      </c>
      <c r="R72" s="48">
        <f t="shared" si="17"/>
        <v>0</v>
      </c>
      <c r="S72" s="48">
        <f t="shared" si="17"/>
        <v>0</v>
      </c>
      <c r="T72" s="48">
        <f t="shared" si="17"/>
        <v>0</v>
      </c>
      <c r="U72" s="48">
        <f t="shared" si="17"/>
        <v>0</v>
      </c>
      <c r="V72" s="48">
        <f t="shared" si="17"/>
        <v>0</v>
      </c>
      <c r="W72" s="48">
        <f t="shared" si="17"/>
        <v>0</v>
      </c>
      <c r="X72" s="48">
        <f t="shared" si="17"/>
        <v>0</v>
      </c>
      <c r="Y72" s="48">
        <f t="shared" si="17"/>
        <v>0</v>
      </c>
    </row>
    <row r="73" spans="7:25" ht="12">
      <c r="G73" s="5" t="s">
        <v>94</v>
      </c>
      <c r="H73" s="48">
        <f>SUM(H35:H36,H39,H45,H47:H48)-H34</f>
        <v>0</v>
      </c>
      <c r="I73" s="48">
        <f aca="true" t="shared" si="18" ref="I73:O73">SUM(I35:I36,I39,I45,I47:I48)-I34</f>
        <v>0</v>
      </c>
      <c r="J73" s="48">
        <f t="shared" si="18"/>
        <v>0</v>
      </c>
      <c r="K73" s="48">
        <f t="shared" si="18"/>
        <v>0</v>
      </c>
      <c r="L73" s="48">
        <f t="shared" si="18"/>
        <v>0</v>
      </c>
      <c r="M73" s="48">
        <f t="shared" si="18"/>
        <v>0</v>
      </c>
      <c r="N73" s="48">
        <f t="shared" si="18"/>
        <v>0</v>
      </c>
      <c r="O73" s="48">
        <f t="shared" si="18"/>
        <v>0</v>
      </c>
      <c r="P73" s="49"/>
      <c r="Q73" s="48">
        <f aca="true" t="shared" si="19" ref="Q73:Y73">SUM(Q35:Q36,Q39,Q45,Q47:Q48)-Q34</f>
        <v>0</v>
      </c>
      <c r="R73" s="48">
        <f t="shared" si="19"/>
        <v>0</v>
      </c>
      <c r="S73" s="48">
        <f t="shared" si="19"/>
        <v>0</v>
      </c>
      <c r="T73" s="48">
        <f t="shared" si="19"/>
        <v>0</v>
      </c>
      <c r="U73" s="48">
        <f t="shared" si="19"/>
        <v>0</v>
      </c>
      <c r="V73" s="48">
        <f t="shared" si="19"/>
        <v>0</v>
      </c>
      <c r="W73" s="48">
        <f t="shared" si="19"/>
        <v>0</v>
      </c>
      <c r="X73" s="48">
        <f t="shared" si="19"/>
        <v>0</v>
      </c>
      <c r="Y73" s="48">
        <f t="shared" si="19"/>
        <v>0</v>
      </c>
    </row>
    <row r="74" spans="7:25" ht="12">
      <c r="G74" s="5" t="s">
        <v>95</v>
      </c>
      <c r="H74" s="48">
        <f>SUM(H37:H38)-H36</f>
        <v>0</v>
      </c>
      <c r="I74" s="48">
        <f aca="true" t="shared" si="20" ref="I74:O74">SUM(I37:I38)-I36</f>
        <v>0</v>
      </c>
      <c r="J74" s="48">
        <f t="shared" si="20"/>
        <v>0</v>
      </c>
      <c r="K74" s="48">
        <f t="shared" si="20"/>
        <v>0</v>
      </c>
      <c r="L74" s="48">
        <f t="shared" si="20"/>
        <v>0</v>
      </c>
      <c r="M74" s="48">
        <f t="shared" si="20"/>
        <v>0</v>
      </c>
      <c r="N74" s="48">
        <f t="shared" si="20"/>
        <v>0</v>
      </c>
      <c r="O74" s="48">
        <f t="shared" si="20"/>
        <v>0</v>
      </c>
      <c r="P74" s="49"/>
      <c r="Q74" s="48">
        <f aca="true" t="shared" si="21" ref="Q74:Y74">SUM(Q37:Q38)-Q36</f>
        <v>0</v>
      </c>
      <c r="R74" s="48">
        <f t="shared" si="21"/>
        <v>0</v>
      </c>
      <c r="S74" s="48">
        <f t="shared" si="21"/>
        <v>0</v>
      </c>
      <c r="T74" s="48">
        <f t="shared" si="21"/>
        <v>0</v>
      </c>
      <c r="U74" s="48">
        <f t="shared" si="21"/>
        <v>0</v>
      </c>
      <c r="V74" s="48">
        <f t="shared" si="21"/>
        <v>0</v>
      </c>
      <c r="W74" s="48">
        <f t="shared" si="21"/>
        <v>0</v>
      </c>
      <c r="X74" s="48">
        <f t="shared" si="21"/>
        <v>0</v>
      </c>
      <c r="Y74" s="48">
        <f t="shared" si="21"/>
        <v>0</v>
      </c>
    </row>
    <row r="75" spans="7:25" ht="12">
      <c r="G75" s="5" t="s">
        <v>96</v>
      </c>
      <c r="H75" s="48">
        <f>SUM(H40:H44)-H39</f>
        <v>0</v>
      </c>
      <c r="I75" s="48">
        <f aca="true" t="shared" si="22" ref="I75:O75">SUM(I40:I44)-I39</f>
        <v>0</v>
      </c>
      <c r="J75" s="48">
        <f t="shared" si="22"/>
        <v>0</v>
      </c>
      <c r="K75" s="48">
        <f t="shared" si="22"/>
        <v>0</v>
      </c>
      <c r="L75" s="48">
        <f t="shared" si="22"/>
        <v>0</v>
      </c>
      <c r="M75" s="48">
        <f t="shared" si="22"/>
        <v>0</v>
      </c>
      <c r="N75" s="48">
        <f t="shared" si="22"/>
        <v>0</v>
      </c>
      <c r="O75" s="48">
        <f t="shared" si="22"/>
        <v>0</v>
      </c>
      <c r="P75" s="49"/>
      <c r="Q75" s="48">
        <f aca="true" t="shared" si="23" ref="Q75:Y75">SUM(Q40:Q44)-Q39</f>
        <v>0</v>
      </c>
      <c r="R75" s="48">
        <f t="shared" si="23"/>
        <v>0</v>
      </c>
      <c r="S75" s="48">
        <f t="shared" si="23"/>
        <v>0</v>
      </c>
      <c r="T75" s="48">
        <f t="shared" si="23"/>
        <v>0</v>
      </c>
      <c r="U75" s="48">
        <f t="shared" si="23"/>
        <v>0</v>
      </c>
      <c r="V75" s="48">
        <f t="shared" si="23"/>
        <v>0</v>
      </c>
      <c r="W75" s="48">
        <f t="shared" si="23"/>
        <v>0</v>
      </c>
      <c r="X75" s="48">
        <f t="shared" si="23"/>
        <v>0</v>
      </c>
      <c r="Y75" s="48">
        <f t="shared" si="23"/>
        <v>0</v>
      </c>
    </row>
    <row r="76" spans="7:25" ht="12">
      <c r="G76" s="5" t="s">
        <v>97</v>
      </c>
      <c r="H76" s="48">
        <f>SUM(H51:H53)-H50</f>
        <v>0</v>
      </c>
      <c r="I76" s="48">
        <f aca="true" t="shared" si="24" ref="I76:O76">SUM(I51:I53)-I50</f>
        <v>0</v>
      </c>
      <c r="J76" s="48">
        <f t="shared" si="24"/>
        <v>0</v>
      </c>
      <c r="K76" s="48">
        <f t="shared" si="24"/>
        <v>0</v>
      </c>
      <c r="L76" s="48">
        <f t="shared" si="24"/>
        <v>0</v>
      </c>
      <c r="M76" s="48">
        <f t="shared" si="24"/>
        <v>0</v>
      </c>
      <c r="N76" s="48">
        <f t="shared" si="24"/>
        <v>0</v>
      </c>
      <c r="O76" s="48">
        <f t="shared" si="24"/>
        <v>0</v>
      </c>
      <c r="P76" s="49"/>
      <c r="Q76" s="48">
        <f aca="true" t="shared" si="25" ref="Q76:Y76">SUM(Q51:Q53)-Q50</f>
        <v>0</v>
      </c>
      <c r="R76" s="48">
        <f t="shared" si="25"/>
        <v>0</v>
      </c>
      <c r="S76" s="48">
        <f t="shared" si="25"/>
        <v>0</v>
      </c>
      <c r="T76" s="48">
        <f t="shared" si="25"/>
        <v>0</v>
      </c>
      <c r="U76" s="48">
        <f t="shared" si="25"/>
        <v>0</v>
      </c>
      <c r="V76" s="48">
        <f t="shared" si="25"/>
        <v>0</v>
      </c>
      <c r="W76" s="48">
        <f t="shared" si="25"/>
        <v>0</v>
      </c>
      <c r="X76" s="48">
        <f t="shared" si="25"/>
        <v>0</v>
      </c>
      <c r="Y76" s="48">
        <f t="shared" si="25"/>
        <v>0</v>
      </c>
    </row>
    <row r="77" spans="8:25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8:25" ht="1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8:25" ht="1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</sheetData>
  <sheetProtection/>
  <mergeCells count="151">
    <mergeCell ref="H2:N2"/>
    <mergeCell ref="R2:Y2"/>
    <mergeCell ref="X6:X8"/>
    <mergeCell ref="Y6:Y8"/>
    <mergeCell ref="M6:M8"/>
    <mergeCell ref="N6:N8"/>
    <mergeCell ref="O6:O8"/>
    <mergeCell ref="Q6:Q8"/>
    <mergeCell ref="D64:E64"/>
    <mergeCell ref="F64:G64"/>
    <mergeCell ref="AC40:AE40"/>
    <mergeCell ref="AC41:AE41"/>
    <mergeCell ref="AC42:AE42"/>
    <mergeCell ref="AC43:AE43"/>
    <mergeCell ref="AC44:AE44"/>
    <mergeCell ref="AB47:AE47"/>
    <mergeCell ref="AC51:AE51"/>
    <mergeCell ref="AC52:AE52"/>
    <mergeCell ref="D62:E62"/>
    <mergeCell ref="F62:G62"/>
    <mergeCell ref="D63:E63"/>
    <mergeCell ref="F63:G63"/>
    <mergeCell ref="D60:E60"/>
    <mergeCell ref="F60:G60"/>
    <mergeCell ref="D61:E61"/>
    <mergeCell ref="F61:G61"/>
    <mergeCell ref="E55:F55"/>
    <mergeCell ref="E56:F56"/>
    <mergeCell ref="C57:G57"/>
    <mergeCell ref="D59:E59"/>
    <mergeCell ref="F59:G59"/>
    <mergeCell ref="D58:E58"/>
    <mergeCell ref="F58:G58"/>
    <mergeCell ref="E51:G51"/>
    <mergeCell ref="E52:G52"/>
    <mergeCell ref="E53:G53"/>
    <mergeCell ref="D54:G54"/>
    <mergeCell ref="E44:G44"/>
    <mergeCell ref="E46:F46"/>
    <mergeCell ref="C49:G49"/>
    <mergeCell ref="D50:G50"/>
    <mergeCell ref="D45:G45"/>
    <mergeCell ref="D48:G48"/>
    <mergeCell ref="Z65:AE65"/>
    <mergeCell ref="Z66:AE66"/>
    <mergeCell ref="AB63:AC63"/>
    <mergeCell ref="AD63:AE63"/>
    <mergeCell ref="AB64:AC64"/>
    <mergeCell ref="AD64:AE64"/>
    <mergeCell ref="AB61:AC61"/>
    <mergeCell ref="AD61:AE61"/>
    <mergeCell ref="AB62:AC62"/>
    <mergeCell ref="AD62:AE62"/>
    <mergeCell ref="AB59:AC59"/>
    <mergeCell ref="AD59:AE59"/>
    <mergeCell ref="AB60:AC60"/>
    <mergeCell ref="AD60:AE60"/>
    <mergeCell ref="AC56:AD56"/>
    <mergeCell ref="AA57:AE57"/>
    <mergeCell ref="AB58:AC58"/>
    <mergeCell ref="AD58:AE58"/>
    <mergeCell ref="AA49:AE49"/>
    <mergeCell ref="AB50:AE50"/>
    <mergeCell ref="AB54:AE54"/>
    <mergeCell ref="AC55:AD55"/>
    <mergeCell ref="AC53:AE53"/>
    <mergeCell ref="AB45:AE45"/>
    <mergeCell ref="AB48:AE48"/>
    <mergeCell ref="AB36:AE36"/>
    <mergeCell ref="AC37:AE37"/>
    <mergeCell ref="AC38:AE38"/>
    <mergeCell ref="AB39:AE39"/>
    <mergeCell ref="AB32:AE32"/>
    <mergeCell ref="AB33:AE33"/>
    <mergeCell ref="AA34:AE34"/>
    <mergeCell ref="AB35:AE35"/>
    <mergeCell ref="AB28:AE28"/>
    <mergeCell ref="AB29:AE29"/>
    <mergeCell ref="AA30:AE30"/>
    <mergeCell ref="AB31:AE31"/>
    <mergeCell ref="AA23:AE23"/>
    <mergeCell ref="AB24:AE24"/>
    <mergeCell ref="AB25:AE25"/>
    <mergeCell ref="AB26:AE26"/>
    <mergeCell ref="AC19:AE19"/>
    <mergeCell ref="AC20:AE20"/>
    <mergeCell ref="AB21:AE21"/>
    <mergeCell ref="AB22:AE22"/>
    <mergeCell ref="AC15:AE15"/>
    <mergeCell ref="AB16:AE16"/>
    <mergeCell ref="AC17:AE17"/>
    <mergeCell ref="AC18:AE18"/>
    <mergeCell ref="AB11:AE11"/>
    <mergeCell ref="AC12:AE12"/>
    <mergeCell ref="AC13:AE13"/>
    <mergeCell ref="AC14:AE14"/>
    <mergeCell ref="Z9:AE9"/>
    <mergeCell ref="AA10:AE10"/>
    <mergeCell ref="Z5:AE8"/>
    <mergeCell ref="R6:R8"/>
    <mergeCell ref="S6:S8"/>
    <mergeCell ref="T6:T8"/>
    <mergeCell ref="U6:U8"/>
    <mergeCell ref="V6:V8"/>
    <mergeCell ref="W6:W8"/>
    <mergeCell ref="B9:G9"/>
    <mergeCell ref="C10:G10"/>
    <mergeCell ref="I5:O5"/>
    <mergeCell ref="Q5:Y5"/>
    <mergeCell ref="B5:G8"/>
    <mergeCell ref="H5:H8"/>
    <mergeCell ref="I6:I8"/>
    <mergeCell ref="J6:J8"/>
    <mergeCell ref="K6:K8"/>
    <mergeCell ref="L6:L8"/>
    <mergeCell ref="D11:G11"/>
    <mergeCell ref="E12:G12"/>
    <mergeCell ref="E13:G13"/>
    <mergeCell ref="E14:G14"/>
    <mergeCell ref="E15:G15"/>
    <mergeCell ref="D16:G16"/>
    <mergeCell ref="E17:G17"/>
    <mergeCell ref="E18:G18"/>
    <mergeCell ref="E19:G19"/>
    <mergeCell ref="E20:G20"/>
    <mergeCell ref="D21:G21"/>
    <mergeCell ref="D22:G22"/>
    <mergeCell ref="C23:G23"/>
    <mergeCell ref="D24:G24"/>
    <mergeCell ref="D25:G25"/>
    <mergeCell ref="D26:G26"/>
    <mergeCell ref="E27:F27"/>
    <mergeCell ref="D28:G28"/>
    <mergeCell ref="D29:G29"/>
    <mergeCell ref="C30:G30"/>
    <mergeCell ref="E37:G37"/>
    <mergeCell ref="E38:G38"/>
    <mergeCell ref="D31:G31"/>
    <mergeCell ref="D32:G32"/>
    <mergeCell ref="D33:G33"/>
    <mergeCell ref="C34:G34"/>
    <mergeCell ref="E43:G43"/>
    <mergeCell ref="AC27:AD27"/>
    <mergeCell ref="AC46:AD46"/>
    <mergeCell ref="D47:G47"/>
    <mergeCell ref="D39:G39"/>
    <mergeCell ref="E40:G40"/>
    <mergeCell ref="E41:G41"/>
    <mergeCell ref="E42:G42"/>
    <mergeCell ref="D35:G35"/>
    <mergeCell ref="D36:G3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2022-07-28T02:34:29Z</dcterms:created>
  <dcterms:modified xsi:type="dcterms:W3CDTF">2022-07-28T02:34:29Z</dcterms:modified>
  <cp:category/>
  <cp:version/>
  <cp:contentType/>
  <cp:contentStatus/>
</cp:coreProperties>
</file>