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72" yWindow="32767" windowWidth="13368" windowHeight="11640" activeTab="0"/>
  </bookViews>
  <sheets>
    <sheet name="01-1" sheetId="1" r:id="rId1"/>
    <sheet name="01-2" sheetId="2" r:id="rId2"/>
    <sheet name="01-3" sheetId="3" r:id="rId3"/>
  </sheets>
  <definedNames>
    <definedName name="_xlnm.Print_Area" localSheetId="0">'01-1'!$B$2:$K$48</definedName>
    <definedName name="_xlnm.Print_Area" localSheetId="1">'01-2'!$B$2:$K$43</definedName>
    <definedName name="_xlnm.Print_Area" localSheetId="2">'01-3'!$B$2:$K$31</definedName>
  </definedNames>
  <calcPr fullCalcOnLoad="1"/>
</workbook>
</file>

<file path=xl/sharedStrings.xml><?xml version="1.0" encoding="utf-8"?>
<sst xmlns="http://schemas.openxmlformats.org/spreadsheetml/2006/main" count="349" uniqueCount="329">
  <si>
    <t>凶悪犯</t>
  </si>
  <si>
    <t>殺人</t>
  </si>
  <si>
    <t>殺人罪</t>
  </si>
  <si>
    <t>殺人予備罪</t>
  </si>
  <si>
    <t>自殺関与・同意殺人罪</t>
  </si>
  <si>
    <t>強盗</t>
  </si>
  <si>
    <t>強盗殺人罪</t>
  </si>
  <si>
    <t>強盗傷人罪</t>
  </si>
  <si>
    <t>強盗強姦罪</t>
  </si>
  <si>
    <t>強盗・準強盗罪</t>
  </si>
  <si>
    <t>放火</t>
  </si>
  <si>
    <t>強姦</t>
  </si>
  <si>
    <t>粗暴犯</t>
  </si>
  <si>
    <t>凶器準備集合</t>
  </si>
  <si>
    <t>暴行</t>
  </si>
  <si>
    <t>傷害</t>
  </si>
  <si>
    <t>傷害罪</t>
  </si>
  <si>
    <t>傷害致死罪</t>
  </si>
  <si>
    <t>脅迫</t>
  </si>
  <si>
    <t>恐喝</t>
  </si>
  <si>
    <t>窃盗犯</t>
  </si>
  <si>
    <t>侵入盗</t>
  </si>
  <si>
    <t>乗り物盗</t>
  </si>
  <si>
    <t>非侵入盗</t>
  </si>
  <si>
    <t>知能犯</t>
  </si>
  <si>
    <t>詐欺</t>
  </si>
  <si>
    <t>横領</t>
  </si>
  <si>
    <t>横領罪</t>
  </si>
  <si>
    <t>業務上横領罪</t>
  </si>
  <si>
    <t>偽造</t>
  </si>
  <si>
    <t>通貨偽造罪</t>
  </si>
  <si>
    <t>文書偽造罪</t>
  </si>
  <si>
    <t>有価証券偽造罪</t>
  </si>
  <si>
    <t>印章偽造罪</t>
  </si>
  <si>
    <t>汚職</t>
  </si>
  <si>
    <t>賄賂罪</t>
  </si>
  <si>
    <t>職権濫用罪</t>
  </si>
  <si>
    <t>背任</t>
  </si>
  <si>
    <t>風俗犯</t>
  </si>
  <si>
    <t>賭博</t>
  </si>
  <si>
    <t>普通賭博罪</t>
  </si>
  <si>
    <t>常習賭博罪</t>
  </si>
  <si>
    <t>賭博開張等罪</t>
  </si>
  <si>
    <t>わいせつ</t>
  </si>
  <si>
    <t>強制わいせつ罪</t>
  </si>
  <si>
    <t>公然わいせつ罪</t>
  </si>
  <si>
    <t>わいせつ物頒布等罪</t>
  </si>
  <si>
    <t>信用毀損・威力業務妨害罪</t>
  </si>
  <si>
    <t>激発物破裂・ガス等漏出罪</t>
  </si>
  <si>
    <t>１　罪種・態様別　認知・検挙件数及び検挙人員</t>
  </si>
  <si>
    <t>Counterfeiting of seals</t>
  </si>
  <si>
    <t>内乱に関する罪</t>
  </si>
  <si>
    <t>外患に関する罪</t>
  </si>
  <si>
    <t>国交に関する罪</t>
  </si>
  <si>
    <t>公務執行妨害罪</t>
  </si>
  <si>
    <t>逃走罪</t>
  </si>
  <si>
    <t>犯人蔵匿証拠隠滅罪</t>
  </si>
  <si>
    <t>騒乱罪</t>
  </si>
  <si>
    <t>失火罪</t>
  </si>
  <si>
    <t>出水・水利妨害罪</t>
  </si>
  <si>
    <t>往来妨害罪</t>
  </si>
  <si>
    <t>鉄道関係</t>
  </si>
  <si>
    <t>その他</t>
  </si>
  <si>
    <t>住居侵入罪</t>
  </si>
  <si>
    <t>秘密侵害罪</t>
  </si>
  <si>
    <t>あへん煙吸食所持罪</t>
  </si>
  <si>
    <t>飲料水汚染罪</t>
  </si>
  <si>
    <t>偽証罪</t>
  </si>
  <si>
    <t>虚偽告訴罪</t>
  </si>
  <si>
    <t>淫行勧誘・重婚罪</t>
  </si>
  <si>
    <t>富くじ罪</t>
  </si>
  <si>
    <t>礼拝所不敬罪</t>
  </si>
  <si>
    <t>過失傷害罪</t>
  </si>
  <si>
    <t>過失致死罪</t>
  </si>
  <si>
    <t>不動産侵奪罪</t>
  </si>
  <si>
    <t>占有離脱物横領罪</t>
  </si>
  <si>
    <t>盗品罪</t>
  </si>
  <si>
    <t>文書等毀棄罪</t>
  </si>
  <si>
    <t>建造物損壊罪</t>
  </si>
  <si>
    <t>境界損壊罪</t>
  </si>
  <si>
    <t>器物損壊罪</t>
  </si>
  <si>
    <t>決闘罪ニ関スル件</t>
  </si>
  <si>
    <t>爆発物取締罰則</t>
  </si>
  <si>
    <t>注※２　ここでいう「少年」とは、犯行時年齢及び処理時年齢がともに満14歳～満19歳に当たるものをいう。</t>
  </si>
  <si>
    <t>堕胎罪</t>
  </si>
  <si>
    <t>遺棄罪</t>
  </si>
  <si>
    <t>逮捕監禁罪</t>
  </si>
  <si>
    <t>名誉毀損罪</t>
  </si>
  <si>
    <t>A-a</t>
  </si>
  <si>
    <t>A-a-1</t>
  </si>
  <si>
    <t>A-b</t>
  </si>
  <si>
    <t>A-b-1</t>
  </si>
  <si>
    <t>A-b-2</t>
  </si>
  <si>
    <t>A-b-3</t>
  </si>
  <si>
    <t>A-b-4</t>
  </si>
  <si>
    <t>A-c</t>
  </si>
  <si>
    <t>A-d</t>
  </si>
  <si>
    <t>B-a</t>
  </si>
  <si>
    <t>B-b</t>
  </si>
  <si>
    <t>B-c</t>
  </si>
  <si>
    <t>B-c-1</t>
  </si>
  <si>
    <t>B-c-2</t>
  </si>
  <si>
    <t>B-d</t>
  </si>
  <si>
    <t>B-e</t>
  </si>
  <si>
    <t>C-a</t>
  </si>
  <si>
    <t>C-b</t>
  </si>
  <si>
    <t>C-c</t>
  </si>
  <si>
    <t>D-a</t>
  </si>
  <si>
    <t>D-b</t>
  </si>
  <si>
    <t>D-b-1</t>
  </si>
  <si>
    <t>D-b-2</t>
  </si>
  <si>
    <t>D-c</t>
  </si>
  <si>
    <t>D-c-1</t>
  </si>
  <si>
    <t>D-c-2</t>
  </si>
  <si>
    <t>D-d</t>
  </si>
  <si>
    <t>D-d-1</t>
  </si>
  <si>
    <t>D-d-2</t>
  </si>
  <si>
    <t>E-a</t>
  </si>
  <si>
    <t>E-a-1</t>
  </si>
  <si>
    <t>E-a-2</t>
  </si>
  <si>
    <t>E-a-3</t>
  </si>
  <si>
    <t>E-b</t>
  </si>
  <si>
    <t>E-b-1</t>
  </si>
  <si>
    <t>E-b-2</t>
  </si>
  <si>
    <t>E-b-3</t>
  </si>
  <si>
    <t>うち) ※2)
少年
Juvenile arrestees included</t>
  </si>
  <si>
    <t>検挙人員
Total arrestees</t>
  </si>
  <si>
    <t>検挙件数
Total cases
Cleared up</t>
  </si>
  <si>
    <t>総数
Total
numbers</t>
  </si>
  <si>
    <t>認知件数
Total cases
known to 
the police</t>
  </si>
  <si>
    <t>うち) ※1)
解決件数
Total cases unfounded or "unpuni-shable"</t>
  </si>
  <si>
    <t>Unlawful assembly with dangerous weapons</t>
  </si>
  <si>
    <t>Theft through breaking and entering</t>
  </si>
  <si>
    <t>Vehicle theft (including auto cycles &amp; bicycles)</t>
  </si>
  <si>
    <t>Total cases of homicide</t>
  </si>
  <si>
    <t>Murder</t>
  </si>
  <si>
    <t>Preparation for homicide</t>
  </si>
  <si>
    <t>Participation in suicide</t>
  </si>
  <si>
    <t>Total cases of robbery</t>
  </si>
  <si>
    <t>Death through robbery</t>
  </si>
  <si>
    <t>Injury through robbery</t>
  </si>
  <si>
    <t>Rape in ther course of robbery</t>
  </si>
  <si>
    <t>Robbery &amp; Quasi-robbery</t>
  </si>
  <si>
    <t>Arson</t>
  </si>
  <si>
    <t>Rape</t>
  </si>
  <si>
    <t>Violence</t>
  </si>
  <si>
    <t>Total cases of bodily injury</t>
  </si>
  <si>
    <t>Crimes of bodily injury</t>
  </si>
  <si>
    <t>Death through bodily injury</t>
  </si>
  <si>
    <t>Intimidation</t>
  </si>
  <si>
    <t>Extortion</t>
  </si>
  <si>
    <t>Larceny offenses</t>
  </si>
  <si>
    <t>Theft through non-breaking and non-entering</t>
  </si>
  <si>
    <t>Fraud</t>
  </si>
  <si>
    <t>Total cases of embezzlement</t>
  </si>
  <si>
    <t>Embezzlement</t>
  </si>
  <si>
    <t>Total cases of counterfeiting</t>
  </si>
  <si>
    <t>Counterfeiting of currency</t>
  </si>
  <si>
    <t>Documentary forgery</t>
  </si>
  <si>
    <t>Counterfeiting of securities</t>
  </si>
  <si>
    <t>Total cases of official corruption</t>
  </si>
  <si>
    <t>Abuse of authority</t>
  </si>
  <si>
    <t>Breach of trust</t>
  </si>
  <si>
    <t>Total cases of gambling</t>
  </si>
  <si>
    <t>Common gambling</t>
  </si>
  <si>
    <t>Habitual gambling</t>
  </si>
  <si>
    <t>Opening of a gambling place,etc.</t>
  </si>
  <si>
    <t>Total cases of indecency</t>
  </si>
  <si>
    <t>Indecency through compulsion</t>
  </si>
  <si>
    <t>Offences of commiting indecency in public</t>
  </si>
  <si>
    <t>Offences of destribution of obscene literature,etc.</t>
  </si>
  <si>
    <t>注※１）</t>
  </si>
  <si>
    <t>Cases unfounded or unpunishable,under our "statistical" definition, means those cases which were confirmed as such after police investigation. Typically speaking, like non-existence of a criminal fact, or acts by insane persons, or minors who are 13 years of age or below,and so forth.</t>
  </si>
  <si>
    <t>Offenses concerning insurrection</t>
  </si>
  <si>
    <t>Offensee of riot</t>
  </si>
  <si>
    <t>Offenses of negligent burning</t>
  </si>
  <si>
    <t>Offense for obstructing traffic</t>
  </si>
  <si>
    <t>Others</t>
  </si>
  <si>
    <t>Intrusion upon habitation</t>
  </si>
  <si>
    <t>Secrecy violation</t>
  </si>
  <si>
    <t>Pollution of drinking water</t>
  </si>
  <si>
    <t>Perjury</t>
  </si>
  <si>
    <t>False accusation</t>
  </si>
  <si>
    <t xml:space="preserve">Offenses concerning lottery </t>
  </si>
  <si>
    <t>Bodily injury through negligence</t>
  </si>
  <si>
    <t>Death through negligence</t>
  </si>
  <si>
    <t xml:space="preserve">           </t>
  </si>
  <si>
    <t>Offenses concerning foreign aggression</t>
  </si>
  <si>
    <t>Offenses concerning foreign relations</t>
  </si>
  <si>
    <t>Obstruction of the execution of official duties</t>
  </si>
  <si>
    <t>Offenses conerning improper evasion of execution</t>
  </si>
  <si>
    <t>Offenses of harboring criminals &amp; suppressing evidence</t>
  </si>
  <si>
    <t>Destruction by explosives &amp; leakage of gas, etc.</t>
  </si>
  <si>
    <t xml:space="preserve">Offense concerning damage to structures by inundation &amp; obstructing water utilization </t>
  </si>
  <si>
    <t>Railroad transportation including rail-tracks(Vehicles excluded)</t>
  </si>
  <si>
    <t>Possession of smoking opium and opium smoking implement</t>
  </si>
  <si>
    <t>Inducing illicit intercourses and bigamy</t>
  </si>
  <si>
    <t>Offenses concerning disrespecting a place of worship</t>
  </si>
  <si>
    <t xml:space="preserve"> </t>
  </si>
  <si>
    <t>Embezzlement in the conduct of business</t>
  </si>
  <si>
    <t>A-a-3</t>
  </si>
  <si>
    <t>A-a-4</t>
  </si>
  <si>
    <t>A-a-2</t>
  </si>
  <si>
    <t>嬰児殺</t>
  </si>
  <si>
    <t>Infanticide</t>
  </si>
  <si>
    <t>D-c-4</t>
  </si>
  <si>
    <t>D-c-5</t>
  </si>
  <si>
    <t>D-c-3</t>
  </si>
  <si>
    <t>支払用カード偽造</t>
  </si>
  <si>
    <t>あっせん利得処罰法</t>
  </si>
  <si>
    <t>その他の刑法犯</t>
  </si>
  <si>
    <t>F-21</t>
  </si>
  <si>
    <t>F-22</t>
  </si>
  <si>
    <t>F-23</t>
  </si>
  <si>
    <t>F-24</t>
  </si>
  <si>
    <t>F-1</t>
  </si>
  <si>
    <t>F</t>
  </si>
  <si>
    <t>F-2</t>
  </si>
  <si>
    <t>F-3</t>
  </si>
  <si>
    <t>F-4</t>
  </si>
  <si>
    <t>F-5</t>
  </si>
  <si>
    <t>F-6</t>
  </si>
  <si>
    <t>F-7</t>
  </si>
  <si>
    <t>F-8</t>
  </si>
  <si>
    <t>F-9</t>
  </si>
  <si>
    <t>F-10</t>
  </si>
  <si>
    <t>F-11</t>
  </si>
  <si>
    <t>F-11-1</t>
  </si>
  <si>
    <t>F-11-2</t>
  </si>
  <si>
    <t>F-12</t>
  </si>
  <si>
    <t>F-13</t>
  </si>
  <si>
    <t>F-14</t>
  </si>
  <si>
    <t>F-15</t>
  </si>
  <si>
    <t>F-16</t>
  </si>
  <si>
    <t>F-17</t>
  </si>
  <si>
    <t>F-18</t>
  </si>
  <si>
    <t>F-19</t>
  </si>
  <si>
    <t>F-20</t>
  </si>
  <si>
    <t>F-25</t>
  </si>
  <si>
    <t>Abortion</t>
  </si>
  <si>
    <t>Abandonment</t>
  </si>
  <si>
    <t>kidnapping by force or enticement</t>
  </si>
  <si>
    <t>Defamation</t>
  </si>
  <si>
    <t>Embezzlement of lost articles</t>
  </si>
  <si>
    <t>Destroying public documents</t>
  </si>
  <si>
    <t>Damaging structures</t>
  </si>
  <si>
    <t>Destroying things in general</t>
  </si>
  <si>
    <t>Offenses concerning arrest &amp; imprisonment</t>
  </si>
  <si>
    <t>Offenses of damage to credit &amp; obstruction of business</t>
  </si>
  <si>
    <t>Wrongfully taking possession of immovable property</t>
  </si>
  <si>
    <t>Offenses concerning property obtained through crime</t>
  </si>
  <si>
    <t xml:space="preserve">Damaging, destroying or transferring "mete's and bounds" </t>
  </si>
  <si>
    <t>暴力行為等処罰ニ関スル法律（第２条・第３条）</t>
  </si>
  <si>
    <t>Offenses violating "Law Concerning Punishment of Physical Violences and Others"(Articles 2 and 3)</t>
  </si>
  <si>
    <t>Offenses violating "Law Relating to Duel"</t>
  </si>
  <si>
    <t>Offenses violating "Explosives Control Law"</t>
  </si>
  <si>
    <t>火炎びんの使用等の処罰に関する法律</t>
  </si>
  <si>
    <t>航空の危険を生じさせる行為等の処罰に関する法律</t>
  </si>
  <si>
    <t>人質による強要行為等の処罰に関する法律</t>
  </si>
  <si>
    <t>流通食品への毒物の混入等の防止等に関する特別措置法</t>
  </si>
  <si>
    <t>Special Law regarding the prevention of poisonous substance from contaminating food in circulation</t>
  </si>
  <si>
    <t>サリン等による人身被害の防止に関する法律</t>
  </si>
  <si>
    <t>うち）交通業過</t>
  </si>
  <si>
    <t>組織的な犯罪の処罰及び犯罪収益の規制に関する法律</t>
  </si>
  <si>
    <t>Law for punishment of organized crimes, control of crime proceeds and other matters</t>
  </si>
  <si>
    <t>航空機の強取等の処罰に関する法律</t>
  </si>
  <si>
    <t>刑法犯総数
（交通業過を含む）</t>
  </si>
  <si>
    <t>罪                    種
Types of crimes</t>
  </si>
  <si>
    <t>刑法犯総数（交通業過を除く）</t>
  </si>
  <si>
    <t>A</t>
  </si>
  <si>
    <t>Felonious offenses</t>
  </si>
  <si>
    <t>B</t>
  </si>
  <si>
    <t>Violent offenses</t>
  </si>
  <si>
    <t>C</t>
  </si>
  <si>
    <t>D</t>
  </si>
  <si>
    <t>Intellectual offenses</t>
  </si>
  <si>
    <t>E</t>
  </si>
  <si>
    <t>Moral offenses</t>
  </si>
  <si>
    <t>Other offenses</t>
  </si>
  <si>
    <t>･･･</t>
  </si>
  <si>
    <t>The law prohibiting mediation
remuneration</t>
  </si>
  <si>
    <t>Crimes related to paying card with
electromagnetic record</t>
  </si>
  <si>
    <t>D-e</t>
  </si>
  <si>
    <t>D-f</t>
  </si>
  <si>
    <t>公衆等脅迫目的の犯罪行為のための資金の提供等の処罰に関する法律</t>
  </si>
  <si>
    <t>Law concerning punishment of unlawful seizure of an aircraft</t>
  </si>
  <si>
    <t>Law concerning punishment of use and others of Molotov cocktails.(fire bomb)</t>
  </si>
  <si>
    <t>Law concerning punishment of the acts to cause aviational danger.</t>
  </si>
  <si>
    <t>Law concerning punishment of compulsion. And other related acts committed by those having taken hostages</t>
  </si>
  <si>
    <t>Law related to the prevention of bodily harm caused by sarin and similar substances</t>
  </si>
  <si>
    <t>Total number of criminal cases (including "Deaths or injuries through negligence in the conduct of one's occupation in traffic accidents")
Deaths or injuries through negligence in the conduct of one's occupation in traffic accidents</t>
  </si>
  <si>
    <t>Law concerning punishment of provision, etc. of funds for criminal acts for purposes of threatening the public, etc</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</si>
  <si>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</si>
  <si>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</si>
  <si>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</si>
  <si>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</si>
  <si>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</si>
  <si>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</si>
  <si>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</si>
  <si>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</si>
  <si>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</si>
  <si>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</si>
  <si>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</si>
  <si>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</si>
  <si>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</si>
  <si>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</si>
  <si>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</si>
  <si>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</si>
  <si>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</si>
  <si>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</si>
  <si>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</si>
  <si>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</si>
  <si>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</si>
  <si>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</si>
  <si>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</si>
  <si>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Death or bodily injury through negligence in the conduct of one's occupation(excluding traffic acccidents)</t>
  </si>
  <si>
    <t>Total number of criminal cases (excluding "Deaths or injuries through negligence in the conduct of one's occupation in traffic accidents")</t>
  </si>
  <si>
    <t>Acceptance cases of a bribe</t>
  </si>
  <si>
    <t xml:space="preserve">  ※２  Remark:「Juvenile」,used here, is a youth whose age at the time of both his (or her) commission of a crime and
        subsequent police action was over 14 years old, but not older than 19 years.</t>
  </si>
  <si>
    <t>略取誘拐・人身売買罪</t>
  </si>
  <si>
    <t>１　罪種・態様別　認知・検挙件数及び検挙人員（つづき）</t>
  </si>
  <si>
    <t>Total number cases known to the police, total cases cleared up and total arrestees (classified by types of crimes)</t>
  </si>
  <si>
    <t>･･･</t>
  </si>
  <si>
    <t>総括－１</t>
  </si>
  <si>
    <t>総括－２</t>
  </si>
  <si>
    <t>総括－３</t>
  </si>
  <si>
    <t>Unsafe driving resulting in death or
injury(excluding traffic acccidents)</t>
  </si>
  <si>
    <t>危険運転致死傷罪
(交通業過を除く）</t>
  </si>
  <si>
    <t>業務上等過失致死傷罪
(交通業過を除く）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</si>
</sst>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2">
    <font>
      <sz val="8"/>
      <name val="ＭＳ 明朝"/>
      <family val="1"/>
    </font>
    <font>
      <sz val="10"/>
      <name val="ＭＳ ゴシック"/>
      <family val="3"/>
    </font>
    <font>
      <sz val="6"/>
      <name val="ＭＳ ゴシック"/>
      <family val="3"/>
    </font>
    <font>
      <sz val="7"/>
      <name val="Terminal"/>
      <family val="3"/>
    </font>
    <font>
      <sz val="8"/>
      <name val="ＭＳ Ｐ明朝"/>
      <family val="1"/>
    </font>
    <font>
      <sz val="12"/>
      <name val="ＭＳ 明朝"/>
      <family val="1"/>
    </font>
    <font>
      <sz val="8"/>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style="thin"/>
      <right style="thin"/>
      <top>
        <color indexed="63"/>
      </top>
      <bottom style="medium"/>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color indexed="63"/>
      </right>
      <top style="medium"/>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s>
  <cellStyleXfs count="62">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7" fillId="0" borderId="0">
      <alignment vertical="center"/>
      <protection/>
    </xf>
    <xf numFmtId="0" fontId="41" fillId="32" borderId="0" applyNumberFormat="0" applyBorder="0" applyAlignment="0" applyProtection="0"/>
  </cellStyleXfs>
  <cellXfs count="77">
    <xf numFmtId="0" fontId="0" fillId="0" borderId="0" xfId="0" applyAlignment="1">
      <alignment/>
    </xf>
    <xf numFmtId="176" fontId="0" fillId="0" borderId="10" xfId="0" applyNumberFormat="1" applyFill="1" applyBorder="1" applyAlignment="1" applyProtection="1">
      <alignment vertical="center"/>
      <protection locked="0"/>
    </xf>
    <xf numFmtId="176" fontId="0" fillId="0" borderId="11" xfId="0" applyNumberFormat="1" applyFill="1" applyBorder="1" applyAlignment="1" applyProtection="1">
      <alignment vertical="center"/>
      <protection locked="0"/>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vertical="center" wrapText="1"/>
      <protection/>
    </xf>
    <xf numFmtId="0" fontId="0" fillId="0" borderId="0" xfId="0" applyFill="1" applyAlignment="1" applyProtection="1">
      <alignment vertical="center"/>
      <protection/>
    </xf>
    <xf numFmtId="176" fontId="0" fillId="0" borderId="0" xfId="0" applyNumberFormat="1" applyFill="1" applyAlignment="1" applyProtection="1">
      <alignment vertical="center"/>
      <protection/>
    </xf>
    <xf numFmtId="0" fontId="5" fillId="0" borderId="0" xfId="0" applyFont="1" applyFill="1" applyAlignment="1" applyProtection="1">
      <alignment vertical="center"/>
      <protection/>
    </xf>
    <xf numFmtId="0" fontId="4"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protection/>
    </xf>
    <xf numFmtId="0" fontId="0" fillId="0" borderId="13" xfId="0" applyNumberFormat="1" applyFill="1" applyBorder="1" applyAlignment="1" applyProtection="1">
      <alignment horizontal="center" vertical="center" wrapText="1"/>
      <protection/>
    </xf>
    <xf numFmtId="0" fontId="0" fillId="0" borderId="0" xfId="0" applyFill="1" applyAlignment="1" applyProtection="1">
      <alignment vertical="center" wrapText="1"/>
      <protection/>
    </xf>
    <xf numFmtId="0" fontId="6" fillId="0" borderId="0" xfId="0" applyNumberFormat="1" applyFont="1" applyFill="1" applyBorder="1" applyAlignment="1" applyProtection="1">
      <alignment vertical="center"/>
      <protection/>
    </xf>
    <xf numFmtId="0" fontId="6" fillId="0" borderId="0" xfId="0" applyNumberFormat="1" applyFont="1" applyFill="1" applyAlignment="1" applyProtection="1">
      <alignment vertical="center" wrapText="1"/>
      <protection/>
    </xf>
    <xf numFmtId="0" fontId="6" fillId="0" borderId="0" xfId="0" applyFont="1" applyFill="1" applyAlignment="1" applyProtection="1">
      <alignment vertical="center"/>
      <protection/>
    </xf>
    <xf numFmtId="0" fontId="6" fillId="0" borderId="0" xfId="0" applyNumberFormat="1" applyFont="1" applyFill="1" applyAlignment="1" applyProtection="1">
      <alignment vertical="center"/>
      <protection/>
    </xf>
    <xf numFmtId="0" fontId="6" fillId="0" borderId="0" xfId="0" applyNumberFormat="1" applyFont="1" applyFill="1" applyAlignment="1" applyProtection="1">
      <alignment horizontal="distributed" vertical="center"/>
      <protection/>
    </xf>
    <xf numFmtId="0" fontId="0" fillId="0" borderId="0" xfId="0" applyNumberFormat="1" applyFill="1" applyAlignment="1" applyProtection="1">
      <alignment vertical="center"/>
      <protection/>
    </xf>
    <xf numFmtId="0" fontId="0" fillId="0" borderId="0" xfId="0" applyNumberFormat="1" applyFill="1" applyAlignment="1" applyProtection="1">
      <alignment horizontal="distributed" vertical="center"/>
      <protection/>
    </xf>
    <xf numFmtId="176" fontId="0" fillId="0" borderId="10" xfId="0" applyNumberFormat="1" applyFill="1" applyBorder="1" applyAlignment="1" applyProtection="1">
      <alignment vertical="center"/>
      <protection/>
    </xf>
    <xf numFmtId="0" fontId="7" fillId="0" borderId="0" xfId="60" applyFill="1" applyProtection="1">
      <alignment vertical="center"/>
      <protection/>
    </xf>
    <xf numFmtId="0" fontId="0" fillId="0" borderId="0" xfId="0" applyFill="1" applyAlignment="1" applyProtection="1">
      <alignment/>
      <protection/>
    </xf>
    <xf numFmtId="0" fontId="0" fillId="0" borderId="0" xfId="0" applyFill="1" applyAlignment="1" applyProtection="1">
      <alignment vertical="top"/>
      <protection/>
    </xf>
    <xf numFmtId="0" fontId="0" fillId="0" borderId="0" xfId="0" applyNumberFormat="1" applyFill="1" applyBorder="1" applyAlignment="1" applyProtection="1">
      <alignment horizontal="left" vertical="center"/>
      <protection/>
    </xf>
    <xf numFmtId="0" fontId="0" fillId="0" borderId="0" xfId="0" applyNumberFormat="1" applyFill="1" applyBorder="1" applyAlignment="1" applyProtection="1">
      <alignment horizontal="distributed" vertical="center"/>
      <protection/>
    </xf>
    <xf numFmtId="0" fontId="0" fillId="0" borderId="0" xfId="0" applyNumberFormat="1" applyFill="1" applyBorder="1" applyAlignment="1" applyProtection="1">
      <alignment horizontal="left" vertical="center" wrapText="1"/>
      <protection/>
    </xf>
    <xf numFmtId="0" fontId="0" fillId="0" borderId="0" xfId="0" applyNumberFormat="1" applyFill="1" applyBorder="1" applyAlignment="1" applyProtection="1">
      <alignment vertical="center"/>
      <protection/>
    </xf>
    <xf numFmtId="0" fontId="0" fillId="0" borderId="12" xfId="0" applyNumberFormat="1" applyFill="1" applyBorder="1" applyAlignment="1" applyProtection="1">
      <alignment vertical="center"/>
      <protection/>
    </xf>
    <xf numFmtId="0" fontId="0" fillId="0" borderId="12" xfId="0" applyNumberFormat="1" applyFill="1" applyBorder="1" applyAlignment="1" applyProtection="1">
      <alignment horizontal="left" vertical="center" wrapText="1"/>
      <protection/>
    </xf>
    <xf numFmtId="0" fontId="0" fillId="0" borderId="12" xfId="0" applyNumberForma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176" fontId="0" fillId="0" borderId="14" xfId="0" applyNumberFormat="1" applyFill="1" applyBorder="1" applyAlignment="1" applyProtection="1">
      <alignment vertical="center"/>
      <protection locked="0"/>
    </xf>
    <xf numFmtId="176" fontId="0" fillId="0" borderId="12" xfId="0" applyNumberFormat="1" applyFill="1" applyBorder="1" applyAlignment="1" applyProtection="1">
      <alignment vertical="center"/>
      <protection locked="0"/>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center" vertical="center" wrapText="1"/>
      <protection/>
    </xf>
    <xf numFmtId="0" fontId="0" fillId="0" borderId="12" xfId="0" applyNumberFormat="1" applyFill="1" applyBorder="1" applyAlignment="1" applyProtection="1">
      <alignment horizontal="center" vertical="center"/>
      <protection/>
    </xf>
    <xf numFmtId="0" fontId="4" fillId="0" borderId="12" xfId="0" applyNumberFormat="1" applyFont="1" applyFill="1" applyBorder="1" applyAlignment="1" applyProtection="1">
      <alignment horizontal="left" vertical="center"/>
      <protection/>
    </xf>
    <xf numFmtId="0" fontId="0" fillId="0" borderId="0" xfId="0" applyNumberFormat="1" applyFill="1" applyAlignment="1" applyProtection="1" quotePrefix="1">
      <alignment horizontal="distributed" vertical="center"/>
      <protection/>
    </xf>
    <xf numFmtId="0" fontId="0" fillId="0" borderId="0" xfId="0" applyNumberFormat="1" applyFill="1" applyAlignment="1" applyProtection="1" quotePrefix="1">
      <alignment vertical="center"/>
      <protection/>
    </xf>
    <xf numFmtId="0" fontId="4" fillId="0" borderId="0" xfId="0" applyNumberFormat="1" applyFont="1" applyFill="1" applyBorder="1" applyAlignment="1" applyProtection="1">
      <alignment vertical="center" wrapText="1"/>
      <protection/>
    </xf>
    <xf numFmtId="176" fontId="0" fillId="0" borderId="15" xfId="0" applyNumberFormat="1" applyFill="1" applyBorder="1" applyAlignment="1" applyProtection="1">
      <alignment vertical="center"/>
      <protection locked="0"/>
    </xf>
    <xf numFmtId="0" fontId="6" fillId="0" borderId="0" xfId="0" applyNumberFormat="1" applyFont="1" applyFill="1" applyBorder="1" applyAlignment="1" applyProtection="1">
      <alignment horizontal="distributed" vertical="center"/>
      <protection/>
    </xf>
    <xf numFmtId="0" fontId="6" fillId="0" borderId="0" xfId="0" applyNumberFormat="1" applyFont="1" applyFill="1" applyBorder="1" applyAlignment="1" applyProtection="1">
      <alignment horizontal="left" vertical="center" wrapText="1"/>
      <protection/>
    </xf>
    <xf numFmtId="0" fontId="0" fillId="0" borderId="12" xfId="0" applyNumberFormat="1" applyFill="1" applyBorder="1" applyAlignment="1" applyProtection="1">
      <alignment horizontal="distributed" vertical="center" wrapText="1"/>
      <protection/>
    </xf>
    <xf numFmtId="0"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NumberFormat="1" applyFill="1" applyAlignment="1" applyProtection="1">
      <alignment horizontal="left"/>
      <protection/>
    </xf>
    <xf numFmtId="0" fontId="0" fillId="0" borderId="0" xfId="0" applyNumberFormat="1" applyFill="1" applyAlignment="1" applyProtection="1">
      <alignment horizontal="left" vertical="center"/>
      <protection/>
    </xf>
    <xf numFmtId="0" fontId="0" fillId="0" borderId="0" xfId="0" applyNumberFormat="1" applyFill="1" applyBorder="1" applyAlignment="1" applyProtection="1">
      <alignment horizontal="distributed" vertical="center" wrapText="1"/>
      <protection/>
    </xf>
    <xf numFmtId="176" fontId="6" fillId="0" borderId="10" xfId="0" applyNumberFormat="1" applyFont="1" applyFill="1" applyBorder="1" applyAlignment="1" applyProtection="1">
      <alignment vertical="center"/>
      <protection/>
    </xf>
    <xf numFmtId="176" fontId="6" fillId="0" borderId="10" xfId="0" applyNumberFormat="1" applyFont="1" applyFill="1" applyBorder="1" applyAlignment="1" applyProtection="1">
      <alignment horizontal="right" vertical="center"/>
      <protection/>
    </xf>
    <xf numFmtId="176" fontId="6" fillId="0" borderId="15" xfId="0" applyNumberFormat="1" applyFont="1" applyFill="1" applyBorder="1" applyAlignment="1" applyProtection="1">
      <alignment vertical="center"/>
      <protection/>
    </xf>
    <xf numFmtId="176" fontId="6" fillId="0" borderId="0" xfId="0" applyNumberFormat="1" applyFont="1" applyFill="1" applyAlignment="1" applyProtection="1">
      <alignment vertical="center"/>
      <protection/>
    </xf>
    <xf numFmtId="176" fontId="6" fillId="0" borderId="11" xfId="0" applyNumberFormat="1" applyFont="1" applyFill="1" applyBorder="1" applyAlignment="1" applyProtection="1">
      <alignment horizontal="right" vertical="center"/>
      <protection locked="0"/>
    </xf>
    <xf numFmtId="0" fontId="0" fillId="0" borderId="16" xfId="0" applyFill="1" applyBorder="1" applyAlignment="1" applyProtection="1">
      <alignment horizontal="center" vertical="top"/>
      <protection/>
    </xf>
    <xf numFmtId="0" fontId="0" fillId="0" borderId="16" xfId="0" applyNumberFormat="1" applyFill="1" applyBorder="1" applyAlignment="1" applyProtection="1">
      <alignment vertical="center" wrapText="1"/>
      <protection/>
    </xf>
    <xf numFmtId="0" fontId="4" fillId="0" borderId="12"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0" fillId="0" borderId="13" xfId="0" applyNumberFormat="1" applyFill="1" applyBorder="1" applyAlignment="1" applyProtection="1">
      <alignment horizontal="center" vertical="center" wrapText="1"/>
      <protection/>
    </xf>
    <xf numFmtId="0" fontId="0" fillId="0" borderId="18" xfId="0" applyNumberFormat="1" applyFill="1" applyBorder="1" applyAlignment="1" applyProtection="1">
      <alignment horizontal="center" vertical="center" wrapText="1"/>
      <protection/>
    </xf>
    <xf numFmtId="0" fontId="0" fillId="0" borderId="19" xfId="0" applyNumberFormat="1" applyFill="1" applyBorder="1" applyAlignment="1" applyProtection="1">
      <alignment horizontal="center" vertical="center" wrapText="1"/>
      <protection/>
    </xf>
    <xf numFmtId="0" fontId="0" fillId="0" borderId="20" xfId="0" applyNumberFormat="1" applyFill="1" applyBorder="1" applyAlignment="1" applyProtection="1">
      <alignment horizontal="center" vertical="center" wrapText="1"/>
      <protection/>
    </xf>
    <xf numFmtId="0" fontId="0" fillId="0" borderId="21" xfId="0" applyFill="1" applyBorder="1" applyAlignment="1" applyProtection="1">
      <alignment horizontal="center" vertical="center" wrapText="1"/>
      <protection/>
    </xf>
    <xf numFmtId="0" fontId="0" fillId="0" borderId="16" xfId="0" applyNumberFormat="1" applyFill="1" applyBorder="1" applyAlignment="1" applyProtection="1">
      <alignment horizontal="center" vertical="center" wrapText="1"/>
      <protection/>
    </xf>
    <xf numFmtId="0" fontId="0" fillId="0" borderId="22" xfId="0" applyNumberFormat="1" applyFill="1" applyBorder="1" applyAlignment="1" applyProtection="1">
      <alignment horizontal="center" vertical="center" wrapText="1"/>
      <protection/>
    </xf>
    <xf numFmtId="0" fontId="0" fillId="0" borderId="0" xfId="0" applyNumberFormat="1" applyFill="1" applyAlignment="1" applyProtection="1">
      <alignment wrapText="1"/>
      <protection/>
    </xf>
    <xf numFmtId="0" fontId="0" fillId="0" borderId="12" xfId="0" applyNumberFormat="1" applyFill="1" applyBorder="1" applyAlignment="1" applyProtection="1">
      <alignment horizontal="center"/>
      <protection/>
    </xf>
    <xf numFmtId="0" fontId="0" fillId="0" borderId="0" xfId="0" applyNumberFormat="1" applyFill="1" applyBorder="1" applyAlignment="1" applyProtection="1">
      <alignment horizontal="left"/>
      <protection/>
    </xf>
    <xf numFmtId="0" fontId="0" fillId="0" borderId="0" xfId="0" applyFill="1" applyBorder="1" applyAlignment="1" applyProtection="1">
      <alignment/>
      <protection/>
    </xf>
    <xf numFmtId="0" fontId="0" fillId="0" borderId="15" xfId="0" applyNumberFormat="1" applyFill="1" applyBorder="1" applyAlignment="1" applyProtection="1">
      <alignment horizontal="center" vertical="center" wrapText="1"/>
      <protection/>
    </xf>
    <xf numFmtId="0" fontId="0" fillId="0" borderId="23" xfId="0" applyNumberFormat="1" applyFill="1" applyBorder="1" applyAlignment="1" applyProtection="1">
      <alignment horizontal="center" vertical="center" wrapText="1"/>
      <protection/>
    </xf>
    <xf numFmtId="176" fontId="4" fillId="0" borderId="24" xfId="0" applyNumberFormat="1" applyFont="1" applyFill="1" applyBorder="1" applyAlignment="1" applyProtection="1">
      <alignment vertical="center" wrapText="1"/>
      <protection/>
    </xf>
    <xf numFmtId="176" fontId="4" fillId="0" borderId="25" xfId="0" applyNumberFormat="1" applyFont="1" applyFill="1" applyBorder="1" applyAlignment="1" applyProtection="1">
      <alignment vertical="center" wrapText="1"/>
      <protection/>
    </xf>
    <xf numFmtId="0" fontId="0" fillId="0" borderId="26" xfId="0" applyNumberFormat="1" applyFill="1" applyBorder="1" applyAlignment="1" applyProtection="1">
      <alignment horizontal="center" vertical="center" wrapText="1"/>
      <protection/>
    </xf>
    <xf numFmtId="0" fontId="0" fillId="0" borderId="27" xfId="0" applyNumberFormat="1" applyFill="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N49"/>
  <sheetViews>
    <sheetView tabSelected="1" view="pageBreakPreview" zoomScaleSheetLayoutView="100" zoomScalePageLayoutView="0" workbookViewId="0" topLeftCell="A1">
      <selection activeCell="O7" sqref="O7"/>
    </sheetView>
  </sheetViews>
  <sheetFormatPr defaultColWidth="9.28125" defaultRowHeight="12"/>
  <cols>
    <col min="1" max="1" width="2.8515625" style="5" customWidth="1"/>
    <col min="2" max="2" width="8.421875" style="5" customWidth="1"/>
    <col min="3" max="3" width="1.8515625" style="5" customWidth="1"/>
    <col min="4" max="4" width="28.28125" style="5" customWidth="1"/>
    <col min="5" max="5" width="1.8515625" style="5" customWidth="1"/>
    <col min="6" max="6" width="30.8515625" style="5" customWidth="1"/>
    <col min="7" max="7" width="13.28125" style="5" bestFit="1" customWidth="1"/>
    <col min="8" max="8" width="9.00390625" style="5" bestFit="1" customWidth="1"/>
    <col min="9" max="9" width="14.421875" style="5" bestFit="1" customWidth="1"/>
    <col min="10" max="10" width="9.00390625" style="5" bestFit="1" customWidth="1"/>
    <col min="11" max="11" width="12.140625" style="5" bestFit="1" customWidth="1"/>
    <col min="12" max="12" width="9.28125" style="5" customWidth="1"/>
    <col min="13" max="13" width="5.8515625" style="5" customWidth="1"/>
    <col min="14" max="16384" width="9.28125" style="5" customWidth="1"/>
  </cols>
  <sheetData>
    <row r="1" spans="2:11" ht="9">
      <c r="B1" s="5" t="s">
        <v>323</v>
      </c>
      <c r="H1" s="6"/>
      <c r="I1" s="6"/>
      <c r="J1" s="6"/>
      <c r="K1" s="6"/>
    </row>
    <row r="2" spans="2:11" s="7" customFormat="1" ht="14.25">
      <c r="B2" s="58" t="s">
        <v>49</v>
      </c>
      <c r="C2" s="58"/>
      <c r="D2" s="58"/>
      <c r="E2" s="58"/>
      <c r="F2" s="58"/>
      <c r="G2" s="58"/>
      <c r="H2" s="58"/>
      <c r="I2" s="58"/>
      <c r="J2" s="58"/>
      <c r="K2" s="58"/>
    </row>
    <row r="3" spans="2:11" ht="9.75" thickBot="1">
      <c r="B3" s="8"/>
      <c r="C3" s="8"/>
      <c r="D3" s="57" t="s">
        <v>321</v>
      </c>
      <c r="E3" s="57"/>
      <c r="F3" s="57"/>
      <c r="G3" s="57"/>
      <c r="H3" s="57"/>
      <c r="I3" s="57"/>
      <c r="J3" s="57"/>
      <c r="K3" s="9"/>
    </row>
    <row r="4" spans="2:11" s="11" customFormat="1" ht="10.5" customHeight="1">
      <c r="B4" s="65" t="s">
        <v>267</v>
      </c>
      <c r="C4" s="65"/>
      <c r="D4" s="65"/>
      <c r="E4" s="65"/>
      <c r="F4" s="66"/>
      <c r="G4" s="63" t="s">
        <v>129</v>
      </c>
      <c r="H4" s="60" t="s">
        <v>127</v>
      </c>
      <c r="I4" s="61"/>
      <c r="J4" s="60" t="s">
        <v>126</v>
      </c>
      <c r="K4" s="62"/>
    </row>
    <row r="5" spans="2:11" ht="57">
      <c r="B5" s="62"/>
      <c r="C5" s="62"/>
      <c r="D5" s="62"/>
      <c r="E5" s="62"/>
      <c r="F5" s="61"/>
      <c r="G5" s="64"/>
      <c r="H5" s="10" t="s">
        <v>128</v>
      </c>
      <c r="I5" s="10" t="s">
        <v>130</v>
      </c>
      <c r="J5" s="10" t="s">
        <v>128</v>
      </c>
      <c r="K5" s="10" t="s">
        <v>125</v>
      </c>
    </row>
    <row r="6" spans="2:11" s="14" customFormat="1" ht="48">
      <c r="B6" s="59" t="s">
        <v>268</v>
      </c>
      <c r="C6" s="59"/>
      <c r="D6" s="59"/>
      <c r="E6" s="12"/>
      <c r="F6" s="13" t="s">
        <v>316</v>
      </c>
      <c r="G6" s="50">
        <f>SUM(G7,G20,G28,G32,'01-2'!G6,'01-2'!G15)</f>
        <v>1713832</v>
      </c>
      <c r="H6" s="50">
        <f>SUM(H7,H20,H28,H32,'01-2'!H6,'01-2'!H15)</f>
        <v>544699</v>
      </c>
      <c r="I6" s="50">
        <f>SUM(I7,I20,I28,I32,'01-2'!I6,'01-2'!I15)</f>
        <v>12798</v>
      </c>
      <c r="J6" s="50">
        <f>SUM(J7,J20,J28,J32,'01-2'!J6,'01-2'!J15)</f>
        <v>332888</v>
      </c>
      <c r="K6" s="50">
        <f>SUM(K7,K20,K28,K32,'01-2'!K6,'01-2'!K15)</f>
        <v>90282</v>
      </c>
    </row>
    <row r="7" spans="2:11" s="14" customFormat="1" ht="16.5" customHeight="1">
      <c r="B7" s="15" t="s">
        <v>269</v>
      </c>
      <c r="C7" s="15"/>
      <c r="D7" s="16" t="s">
        <v>0</v>
      </c>
      <c r="E7" s="15"/>
      <c r="F7" s="13" t="s">
        <v>270</v>
      </c>
      <c r="G7" s="50">
        <f>SUM(G8,G13,G18,G19)</f>
        <v>8392</v>
      </c>
      <c r="H7" s="50">
        <f>SUM(H8,H13,H18,H19)</f>
        <v>6073</v>
      </c>
      <c r="I7" s="50">
        <f>SUM(I8,I13,I18,I19)</f>
        <v>279</v>
      </c>
      <c r="J7" s="50">
        <f>SUM(J8,J13,J18,J19)</f>
        <v>5654</v>
      </c>
      <c r="K7" s="50">
        <f>SUM(K8,K13,K18,K19)</f>
        <v>949</v>
      </c>
    </row>
    <row r="8" spans="2:11" ht="16.5" customHeight="1">
      <c r="B8" s="17" t="s">
        <v>88</v>
      </c>
      <c r="C8" s="17"/>
      <c r="D8" s="18" t="s">
        <v>1</v>
      </c>
      <c r="E8" s="17"/>
      <c r="F8" s="4" t="s">
        <v>134</v>
      </c>
      <c r="G8" s="19">
        <v>1095</v>
      </c>
      <c r="H8" s="19">
        <v>1074</v>
      </c>
      <c r="I8" s="19">
        <v>103</v>
      </c>
      <c r="J8" s="19">
        <v>1036</v>
      </c>
      <c r="K8" s="19">
        <v>50</v>
      </c>
    </row>
    <row r="9" spans="2:11" ht="16.5" customHeight="1">
      <c r="B9" s="17" t="s">
        <v>89</v>
      </c>
      <c r="C9" s="17"/>
      <c r="D9" s="18" t="s">
        <v>2</v>
      </c>
      <c r="E9" s="17"/>
      <c r="F9" s="4" t="s">
        <v>135</v>
      </c>
      <c r="G9" s="1">
        <v>1039</v>
      </c>
      <c r="H9" s="1">
        <v>1015</v>
      </c>
      <c r="I9" s="1">
        <v>97</v>
      </c>
      <c r="J9" s="1">
        <v>991</v>
      </c>
      <c r="K9" s="1">
        <v>46</v>
      </c>
    </row>
    <row r="10" spans="2:11" ht="16.5" customHeight="1">
      <c r="B10" s="17" t="s">
        <v>202</v>
      </c>
      <c r="C10" s="17"/>
      <c r="D10" s="18" t="s">
        <v>203</v>
      </c>
      <c r="E10" s="17"/>
      <c r="F10" s="4" t="s">
        <v>204</v>
      </c>
      <c r="G10" s="1">
        <v>17</v>
      </c>
      <c r="H10" s="1">
        <v>17</v>
      </c>
      <c r="I10" s="1">
        <v>0</v>
      </c>
      <c r="J10" s="1">
        <v>12</v>
      </c>
      <c r="K10" s="1">
        <v>3</v>
      </c>
    </row>
    <row r="11" spans="2:11" ht="16.5" customHeight="1">
      <c r="B11" s="17" t="s">
        <v>200</v>
      </c>
      <c r="C11" s="17"/>
      <c r="D11" s="18" t="s">
        <v>3</v>
      </c>
      <c r="E11" s="17"/>
      <c r="F11" s="4" t="s">
        <v>136</v>
      </c>
      <c r="G11" s="1">
        <v>20</v>
      </c>
      <c r="H11" s="1">
        <v>20</v>
      </c>
      <c r="I11" s="1">
        <v>0</v>
      </c>
      <c r="J11" s="1">
        <v>15</v>
      </c>
      <c r="K11" s="1">
        <v>1</v>
      </c>
    </row>
    <row r="12" spans="2:11" ht="16.5" customHeight="1">
      <c r="B12" s="17" t="s">
        <v>201</v>
      </c>
      <c r="C12" s="17"/>
      <c r="D12" s="18" t="s">
        <v>4</v>
      </c>
      <c r="E12" s="17"/>
      <c r="F12" s="4" t="s">
        <v>137</v>
      </c>
      <c r="G12" s="1">
        <v>19</v>
      </c>
      <c r="H12" s="1">
        <v>22</v>
      </c>
      <c r="I12" s="1">
        <v>6</v>
      </c>
      <c r="J12" s="1">
        <v>18</v>
      </c>
      <c r="K12" s="1">
        <v>0</v>
      </c>
    </row>
    <row r="13" spans="2:11" ht="16.5" customHeight="1">
      <c r="B13" s="17" t="s">
        <v>90</v>
      </c>
      <c r="C13" s="17"/>
      <c r="D13" s="18" t="s">
        <v>5</v>
      </c>
      <c r="E13" s="17"/>
      <c r="F13" s="4" t="s">
        <v>138</v>
      </c>
      <c r="G13" s="19">
        <f>SUM(G14:G17)</f>
        <v>4535</v>
      </c>
      <c r="H13" s="19">
        <f>SUM(H14:H17)</f>
        <v>2923</v>
      </c>
      <c r="I13" s="19">
        <f>SUM(I14:I17)</f>
        <v>25</v>
      </c>
      <c r="J13" s="19">
        <f>SUM(J14:J17)</f>
        <v>3069</v>
      </c>
      <c r="K13" s="19">
        <f>SUM(K14:K17)</f>
        <v>696</v>
      </c>
    </row>
    <row r="14" spans="2:11" ht="16.5" customHeight="1">
      <c r="B14" s="17" t="s">
        <v>91</v>
      </c>
      <c r="C14" s="17"/>
      <c r="D14" s="18" t="s">
        <v>6</v>
      </c>
      <c r="E14" s="17"/>
      <c r="F14" s="4" t="s">
        <v>139</v>
      </c>
      <c r="G14" s="1">
        <v>56</v>
      </c>
      <c r="H14" s="1">
        <v>45</v>
      </c>
      <c r="I14" s="1">
        <v>1</v>
      </c>
      <c r="J14" s="1">
        <v>97</v>
      </c>
      <c r="K14" s="1">
        <v>7</v>
      </c>
    </row>
    <row r="15" spans="2:11" ht="16.5" customHeight="1">
      <c r="B15" s="17" t="s">
        <v>92</v>
      </c>
      <c r="C15" s="17"/>
      <c r="D15" s="18" t="s">
        <v>7</v>
      </c>
      <c r="E15" s="17"/>
      <c r="F15" s="4" t="s">
        <v>140</v>
      </c>
      <c r="G15" s="1">
        <v>1569</v>
      </c>
      <c r="H15" s="1">
        <v>1028</v>
      </c>
      <c r="I15" s="1">
        <v>5</v>
      </c>
      <c r="J15" s="1">
        <v>1428</v>
      </c>
      <c r="K15" s="1">
        <v>460</v>
      </c>
    </row>
    <row r="16" spans="2:11" ht="16.5" customHeight="1">
      <c r="B16" s="17" t="s">
        <v>93</v>
      </c>
      <c r="C16" s="17"/>
      <c r="D16" s="18" t="s">
        <v>8</v>
      </c>
      <c r="E16" s="17"/>
      <c r="F16" s="4" t="s">
        <v>141</v>
      </c>
      <c r="G16" s="1">
        <v>110</v>
      </c>
      <c r="H16" s="1">
        <v>102</v>
      </c>
      <c r="I16" s="1">
        <v>0</v>
      </c>
      <c r="J16" s="1">
        <v>63</v>
      </c>
      <c r="K16" s="1">
        <v>3</v>
      </c>
    </row>
    <row r="17" spans="2:11" ht="16.5" customHeight="1">
      <c r="B17" s="17" t="s">
        <v>94</v>
      </c>
      <c r="C17" s="17"/>
      <c r="D17" s="18" t="s">
        <v>9</v>
      </c>
      <c r="E17" s="17"/>
      <c r="F17" s="4" t="s">
        <v>142</v>
      </c>
      <c r="G17" s="1">
        <v>2800</v>
      </c>
      <c r="H17" s="1">
        <v>1748</v>
      </c>
      <c r="I17" s="1">
        <v>19</v>
      </c>
      <c r="J17" s="1">
        <v>1481</v>
      </c>
      <c r="K17" s="1">
        <v>226</v>
      </c>
    </row>
    <row r="18" spans="2:11" ht="16.5" customHeight="1">
      <c r="B18" s="17" t="s">
        <v>95</v>
      </c>
      <c r="C18" s="17"/>
      <c r="D18" s="18" t="s">
        <v>10</v>
      </c>
      <c r="E18" s="17"/>
      <c r="F18" s="4" t="s">
        <v>143</v>
      </c>
      <c r="G18" s="1">
        <v>1347</v>
      </c>
      <c r="H18" s="1">
        <v>913</v>
      </c>
      <c r="I18" s="1">
        <v>56</v>
      </c>
      <c r="J18" s="1">
        <v>631</v>
      </c>
      <c r="K18" s="1">
        <v>83</v>
      </c>
    </row>
    <row r="19" spans="2:11" ht="16.5" customHeight="1">
      <c r="B19" s="17" t="s">
        <v>96</v>
      </c>
      <c r="C19" s="17"/>
      <c r="D19" s="18" t="s">
        <v>11</v>
      </c>
      <c r="E19" s="17"/>
      <c r="F19" s="4" t="s">
        <v>144</v>
      </c>
      <c r="G19" s="1">
        <v>1415</v>
      </c>
      <c r="H19" s="1">
        <v>1163</v>
      </c>
      <c r="I19" s="1">
        <v>95</v>
      </c>
      <c r="J19" s="1">
        <v>918</v>
      </c>
      <c r="K19" s="1">
        <v>120</v>
      </c>
    </row>
    <row r="20" spans="2:11" s="14" customFormat="1" ht="16.5" customHeight="1">
      <c r="B20" s="15" t="s">
        <v>271</v>
      </c>
      <c r="C20" s="15"/>
      <c r="D20" s="16" t="s">
        <v>12</v>
      </c>
      <c r="E20" s="15"/>
      <c r="F20" s="13" t="s">
        <v>272</v>
      </c>
      <c r="G20" s="50">
        <f>SUM(G21:G23,G26:G27)</f>
        <v>64140</v>
      </c>
      <c r="H20" s="50">
        <f>SUM(H21:H23,H26:H27)</f>
        <v>45719</v>
      </c>
      <c r="I20" s="50">
        <f>SUM(I21:I23,I26:I27)</f>
        <v>709</v>
      </c>
      <c r="J20" s="50">
        <f>SUM(J21:J23,J26:J27)</f>
        <v>49225</v>
      </c>
      <c r="K20" s="50">
        <f>SUM(K21:K23,K26:K27)</f>
        <v>7653</v>
      </c>
    </row>
    <row r="21" spans="2:11" ht="18.75">
      <c r="B21" s="17" t="s">
        <v>97</v>
      </c>
      <c r="C21" s="17"/>
      <c r="D21" s="18" t="s">
        <v>13</v>
      </c>
      <c r="E21" s="17"/>
      <c r="F21" s="4" t="s">
        <v>131</v>
      </c>
      <c r="G21" s="1">
        <v>15</v>
      </c>
      <c r="H21" s="1">
        <v>15</v>
      </c>
      <c r="I21" s="1">
        <v>0</v>
      </c>
      <c r="J21" s="1">
        <v>73</v>
      </c>
      <c r="K21" s="1">
        <v>70</v>
      </c>
    </row>
    <row r="22" spans="2:11" ht="16.5" customHeight="1">
      <c r="B22" s="17" t="s">
        <v>98</v>
      </c>
      <c r="C22" s="17"/>
      <c r="D22" s="18" t="s">
        <v>14</v>
      </c>
      <c r="E22" s="17"/>
      <c r="F22" s="4" t="s">
        <v>145</v>
      </c>
      <c r="G22" s="1">
        <v>29670</v>
      </c>
      <c r="H22" s="1">
        <v>21238</v>
      </c>
      <c r="I22" s="1">
        <v>232</v>
      </c>
      <c r="J22" s="1">
        <v>21376</v>
      </c>
      <c r="K22" s="1">
        <v>1322</v>
      </c>
    </row>
    <row r="23" spans="2:11" ht="16.5" customHeight="1">
      <c r="B23" s="17" t="s">
        <v>99</v>
      </c>
      <c r="C23" s="17"/>
      <c r="D23" s="18" t="s">
        <v>15</v>
      </c>
      <c r="E23" s="17"/>
      <c r="F23" s="4" t="s">
        <v>146</v>
      </c>
      <c r="G23" s="19">
        <f>SUM(G24:G25)</f>
        <v>26545</v>
      </c>
      <c r="H23" s="19">
        <f>SUM(H24:H25)</f>
        <v>19388</v>
      </c>
      <c r="I23" s="19">
        <f>SUM(I24:I25)</f>
        <v>397</v>
      </c>
      <c r="J23" s="19">
        <f>SUM(J24:J25)</f>
        <v>22253</v>
      </c>
      <c r="K23" s="19">
        <f>SUM(K24:K25)</f>
        <v>4795</v>
      </c>
    </row>
    <row r="24" spans="2:11" ht="16.5" customHeight="1">
      <c r="B24" s="17" t="s">
        <v>100</v>
      </c>
      <c r="C24" s="17"/>
      <c r="D24" s="18" t="s">
        <v>16</v>
      </c>
      <c r="E24" s="17"/>
      <c r="F24" s="4" t="s">
        <v>147</v>
      </c>
      <c r="G24" s="1">
        <v>26415</v>
      </c>
      <c r="H24" s="1">
        <v>19274</v>
      </c>
      <c r="I24" s="1">
        <v>395</v>
      </c>
      <c r="J24" s="1">
        <v>22115</v>
      </c>
      <c r="K24" s="1">
        <v>4787</v>
      </c>
    </row>
    <row r="25" spans="2:11" ht="16.5" customHeight="1">
      <c r="B25" s="17" t="s">
        <v>101</v>
      </c>
      <c r="C25" s="17"/>
      <c r="D25" s="18" t="s">
        <v>17</v>
      </c>
      <c r="E25" s="17"/>
      <c r="F25" s="4" t="s">
        <v>148</v>
      </c>
      <c r="G25" s="1">
        <v>130</v>
      </c>
      <c r="H25" s="1">
        <v>114</v>
      </c>
      <c r="I25" s="1">
        <v>2</v>
      </c>
      <c r="J25" s="1">
        <v>138</v>
      </c>
      <c r="K25" s="1">
        <v>8</v>
      </c>
    </row>
    <row r="26" spans="2:11" ht="16.5" customHeight="1">
      <c r="B26" s="17" t="s">
        <v>102</v>
      </c>
      <c r="C26" s="17"/>
      <c r="D26" s="18" t="s">
        <v>18</v>
      </c>
      <c r="E26" s="17"/>
      <c r="F26" s="4" t="s">
        <v>149</v>
      </c>
      <c r="G26" s="1">
        <v>2354</v>
      </c>
      <c r="H26" s="1">
        <v>1781</v>
      </c>
      <c r="I26" s="1">
        <v>17</v>
      </c>
      <c r="J26" s="1">
        <v>1562</v>
      </c>
      <c r="K26" s="1">
        <v>111</v>
      </c>
    </row>
    <row r="27" spans="2:11" ht="16.5" customHeight="1">
      <c r="B27" s="17" t="s">
        <v>103</v>
      </c>
      <c r="C27" s="17"/>
      <c r="D27" s="18" t="s">
        <v>19</v>
      </c>
      <c r="E27" s="17"/>
      <c r="F27" s="4" t="s">
        <v>150</v>
      </c>
      <c r="G27" s="1">
        <v>5556</v>
      </c>
      <c r="H27" s="1">
        <v>3297</v>
      </c>
      <c r="I27" s="1">
        <v>63</v>
      </c>
      <c r="J27" s="1">
        <v>3961</v>
      </c>
      <c r="K27" s="1">
        <v>1355</v>
      </c>
    </row>
    <row r="28" spans="2:11" s="14" customFormat="1" ht="16.5" customHeight="1">
      <c r="B28" s="15" t="s">
        <v>273</v>
      </c>
      <c r="C28" s="15"/>
      <c r="D28" s="16" t="s">
        <v>20</v>
      </c>
      <c r="E28" s="15"/>
      <c r="F28" s="13" t="s">
        <v>151</v>
      </c>
      <c r="G28" s="50">
        <f>SUM(G29:G31)</f>
        <v>1308378</v>
      </c>
      <c r="H28" s="50">
        <f>SUM(H29:H31)</f>
        <v>361969</v>
      </c>
      <c r="I28" s="50">
        <f>SUM(I29:I31)</f>
        <v>9148</v>
      </c>
      <c r="J28" s="50">
        <f>SUM(J29:J31)</f>
        <v>175823</v>
      </c>
      <c r="K28" s="50">
        <f>SUM(K29:K31)</f>
        <v>54784</v>
      </c>
    </row>
    <row r="29" spans="2:14" ht="16.5" customHeight="1">
      <c r="B29" s="17" t="s">
        <v>104</v>
      </c>
      <c r="C29" s="17"/>
      <c r="D29" s="18" t="s">
        <v>21</v>
      </c>
      <c r="E29" s="17"/>
      <c r="F29" s="4" t="s">
        <v>132</v>
      </c>
      <c r="G29" s="1">
        <v>148771</v>
      </c>
      <c r="H29" s="1">
        <v>81545</v>
      </c>
      <c r="I29" s="1">
        <v>1014</v>
      </c>
      <c r="J29" s="1">
        <v>10852</v>
      </c>
      <c r="K29" s="1">
        <v>2209</v>
      </c>
      <c r="M29" s="20"/>
      <c r="N29" s="20"/>
    </row>
    <row r="30" spans="2:14" ht="18.75">
      <c r="B30" s="17" t="s">
        <v>105</v>
      </c>
      <c r="C30" s="17"/>
      <c r="D30" s="18" t="s">
        <v>22</v>
      </c>
      <c r="E30" s="17"/>
      <c r="F30" s="4" t="s">
        <v>133</v>
      </c>
      <c r="G30" s="1">
        <v>500869</v>
      </c>
      <c r="H30" s="1">
        <v>45741</v>
      </c>
      <c r="I30" s="1">
        <v>4555</v>
      </c>
      <c r="J30" s="1">
        <v>28617</v>
      </c>
      <c r="K30" s="1">
        <v>17766</v>
      </c>
      <c r="M30" s="20"/>
      <c r="N30" s="20"/>
    </row>
    <row r="31" spans="2:14" ht="18.75">
      <c r="B31" s="17" t="s">
        <v>106</v>
      </c>
      <c r="C31" s="17"/>
      <c r="D31" s="18" t="s">
        <v>23</v>
      </c>
      <c r="E31" s="17"/>
      <c r="F31" s="4" t="s">
        <v>152</v>
      </c>
      <c r="G31" s="1">
        <v>658738</v>
      </c>
      <c r="H31" s="1">
        <v>234683</v>
      </c>
      <c r="I31" s="1">
        <v>3579</v>
      </c>
      <c r="J31" s="1">
        <v>136354</v>
      </c>
      <c r="K31" s="1">
        <v>34809</v>
      </c>
      <c r="M31" s="20"/>
      <c r="N31" s="20"/>
    </row>
    <row r="32" spans="2:11" s="14" customFormat="1" ht="16.5" customHeight="1">
      <c r="B32" s="15" t="s">
        <v>274</v>
      </c>
      <c r="C32" s="15"/>
      <c r="D32" s="16" t="s">
        <v>24</v>
      </c>
      <c r="E32" s="15"/>
      <c r="F32" s="13" t="s">
        <v>275</v>
      </c>
      <c r="G32" s="50">
        <f>SUM(G33:G34,G37,G43,G46:G47)</f>
        <v>53222</v>
      </c>
      <c r="H32" s="50">
        <f>SUM(H33:H34,H37,H43,H46:H47)</f>
        <v>34147</v>
      </c>
      <c r="I32" s="50">
        <f>SUM(I33:I34,I37,I43,I46:I47)</f>
        <v>363</v>
      </c>
      <c r="J32" s="50">
        <f>SUM(J33:J34,J37,J43,J46:J47)</f>
        <v>15433</v>
      </c>
      <c r="K32" s="50">
        <f>SUM(K33:K34,K37,K43,K46:K47)</f>
        <v>1144</v>
      </c>
    </row>
    <row r="33" spans="2:11" ht="16.5" customHeight="1">
      <c r="B33" s="17" t="s">
        <v>107</v>
      </c>
      <c r="C33" s="17"/>
      <c r="D33" s="18" t="s">
        <v>25</v>
      </c>
      <c r="E33" s="17"/>
      <c r="F33" s="4" t="s">
        <v>153</v>
      </c>
      <c r="G33" s="1">
        <v>45318</v>
      </c>
      <c r="H33" s="1">
        <v>28753</v>
      </c>
      <c r="I33" s="1">
        <v>292</v>
      </c>
      <c r="J33" s="1">
        <v>12542</v>
      </c>
      <c r="K33" s="1">
        <v>1038</v>
      </c>
    </row>
    <row r="34" spans="2:11" ht="16.5" customHeight="1">
      <c r="B34" s="17" t="s">
        <v>108</v>
      </c>
      <c r="C34" s="17"/>
      <c r="D34" s="18" t="s">
        <v>26</v>
      </c>
      <c r="E34" s="17"/>
      <c r="F34" s="4" t="s">
        <v>154</v>
      </c>
      <c r="G34" s="19">
        <f>SUM(G35:G36)</f>
        <v>1987</v>
      </c>
      <c r="H34" s="19">
        <f>SUM(H35:H36)</f>
        <v>1324</v>
      </c>
      <c r="I34" s="19">
        <f>SUM(I35:I36)</f>
        <v>46</v>
      </c>
      <c r="J34" s="19">
        <f>SUM(J35:J36)</f>
        <v>1073</v>
      </c>
      <c r="K34" s="19">
        <f>SUM(K35:K36)</f>
        <v>38</v>
      </c>
    </row>
    <row r="35" spans="2:11" ht="16.5" customHeight="1">
      <c r="B35" s="17" t="s">
        <v>109</v>
      </c>
      <c r="C35" s="17"/>
      <c r="D35" s="18" t="s">
        <v>27</v>
      </c>
      <c r="E35" s="17"/>
      <c r="F35" s="4" t="s">
        <v>155</v>
      </c>
      <c r="G35" s="1">
        <v>900</v>
      </c>
      <c r="H35" s="1">
        <v>517</v>
      </c>
      <c r="I35" s="1">
        <v>23</v>
      </c>
      <c r="J35" s="1">
        <v>416</v>
      </c>
      <c r="K35" s="1">
        <v>34</v>
      </c>
    </row>
    <row r="36" spans="2:11" ht="18.75">
      <c r="B36" s="17" t="s">
        <v>110</v>
      </c>
      <c r="C36" s="17"/>
      <c r="D36" s="18" t="s">
        <v>28</v>
      </c>
      <c r="E36" s="17"/>
      <c r="F36" s="4" t="s">
        <v>199</v>
      </c>
      <c r="G36" s="1">
        <v>1087</v>
      </c>
      <c r="H36" s="1">
        <v>807</v>
      </c>
      <c r="I36" s="1">
        <v>23</v>
      </c>
      <c r="J36" s="1">
        <v>657</v>
      </c>
      <c r="K36" s="1">
        <v>4</v>
      </c>
    </row>
    <row r="37" spans="2:11" ht="16.5" customHeight="1">
      <c r="B37" s="17" t="s">
        <v>111</v>
      </c>
      <c r="C37" s="17"/>
      <c r="D37" s="18" t="s">
        <v>29</v>
      </c>
      <c r="E37" s="17"/>
      <c r="F37" s="4" t="s">
        <v>156</v>
      </c>
      <c r="G37" s="19">
        <f>SUM(G38:G42)</f>
        <v>5830</v>
      </c>
      <c r="H37" s="19">
        <f>SUM(H38:H42)</f>
        <v>3992</v>
      </c>
      <c r="I37" s="19">
        <f>SUM(I38:I42)</f>
        <v>22</v>
      </c>
      <c r="J37" s="19">
        <f>SUM(J38:J42)</f>
        <v>1710</v>
      </c>
      <c r="K37" s="19">
        <f>SUM(K38:K42)</f>
        <v>68</v>
      </c>
    </row>
    <row r="38" spans="2:11" ht="16.5" customHeight="1">
      <c r="B38" s="17" t="s">
        <v>112</v>
      </c>
      <c r="C38" s="17"/>
      <c r="D38" s="18" t="s">
        <v>30</v>
      </c>
      <c r="E38" s="17"/>
      <c r="F38" s="4" t="s">
        <v>157</v>
      </c>
      <c r="G38" s="1">
        <v>1968</v>
      </c>
      <c r="H38" s="1">
        <v>557</v>
      </c>
      <c r="I38" s="1">
        <v>12</v>
      </c>
      <c r="J38" s="1">
        <v>80</v>
      </c>
      <c r="K38" s="1">
        <v>22</v>
      </c>
    </row>
    <row r="39" spans="2:11" ht="16.5" customHeight="1">
      <c r="B39" s="17" t="s">
        <v>113</v>
      </c>
      <c r="C39" s="17"/>
      <c r="D39" s="18" t="s">
        <v>31</v>
      </c>
      <c r="E39" s="17"/>
      <c r="F39" s="4" t="s">
        <v>158</v>
      </c>
      <c r="G39" s="1">
        <v>3385</v>
      </c>
      <c r="H39" s="1">
        <v>3085</v>
      </c>
      <c r="I39" s="1">
        <v>8</v>
      </c>
      <c r="J39" s="1">
        <v>1517</v>
      </c>
      <c r="K39" s="1">
        <v>37</v>
      </c>
    </row>
    <row r="40" spans="2:11" ht="21" customHeight="1">
      <c r="B40" s="17" t="s">
        <v>207</v>
      </c>
      <c r="C40" s="17"/>
      <c r="D40" s="18" t="s">
        <v>208</v>
      </c>
      <c r="E40" s="17"/>
      <c r="F40" s="4" t="s">
        <v>281</v>
      </c>
      <c r="G40" s="1">
        <v>330</v>
      </c>
      <c r="H40" s="1">
        <v>259</v>
      </c>
      <c r="I40" s="1">
        <v>0</v>
      </c>
      <c r="J40" s="1">
        <v>58</v>
      </c>
      <c r="K40" s="1">
        <v>3</v>
      </c>
    </row>
    <row r="41" spans="2:11" ht="16.5" customHeight="1">
      <c r="B41" s="17" t="s">
        <v>205</v>
      </c>
      <c r="C41" s="17"/>
      <c r="D41" s="18" t="s">
        <v>32</v>
      </c>
      <c r="E41" s="17"/>
      <c r="F41" s="4" t="s">
        <v>159</v>
      </c>
      <c r="G41" s="1">
        <v>102</v>
      </c>
      <c r="H41" s="1">
        <v>49</v>
      </c>
      <c r="I41" s="1">
        <v>2</v>
      </c>
      <c r="J41" s="1">
        <v>27</v>
      </c>
      <c r="K41" s="1">
        <v>2</v>
      </c>
    </row>
    <row r="42" spans="2:11" ht="16.5" customHeight="1">
      <c r="B42" s="17" t="s">
        <v>206</v>
      </c>
      <c r="C42" s="17"/>
      <c r="D42" s="18" t="s">
        <v>33</v>
      </c>
      <c r="E42" s="17"/>
      <c r="F42" s="4" t="s">
        <v>50</v>
      </c>
      <c r="G42" s="1">
        <v>45</v>
      </c>
      <c r="H42" s="1">
        <v>42</v>
      </c>
      <c r="I42" s="1">
        <v>0</v>
      </c>
      <c r="J42" s="1">
        <v>28</v>
      </c>
      <c r="K42" s="1">
        <v>4</v>
      </c>
    </row>
    <row r="43" spans="2:11" ht="16.5" customHeight="1">
      <c r="B43" s="17" t="s">
        <v>114</v>
      </c>
      <c r="C43" s="17"/>
      <c r="D43" s="18" t="s">
        <v>34</v>
      </c>
      <c r="E43" s="17"/>
      <c r="F43" s="4" t="s">
        <v>160</v>
      </c>
      <c r="G43" s="19">
        <f>SUM(G44:G45)</f>
        <v>58</v>
      </c>
      <c r="H43" s="19">
        <f>SUM(H44:H45)</f>
        <v>55</v>
      </c>
      <c r="I43" s="19">
        <f>SUM(I44:I45)</f>
        <v>1</v>
      </c>
      <c r="J43" s="19">
        <f>SUM(J44:J45)</f>
        <v>83</v>
      </c>
      <c r="K43" s="19">
        <f>SUM(K44:K45)</f>
        <v>0</v>
      </c>
    </row>
    <row r="44" spans="2:11" ht="16.5" customHeight="1">
      <c r="B44" s="17" t="s">
        <v>115</v>
      </c>
      <c r="C44" s="17"/>
      <c r="D44" s="18" t="s">
        <v>35</v>
      </c>
      <c r="E44" s="17"/>
      <c r="F44" s="4" t="s">
        <v>317</v>
      </c>
      <c r="G44" s="1">
        <v>46</v>
      </c>
      <c r="H44" s="1">
        <v>44</v>
      </c>
      <c r="I44" s="1">
        <v>0</v>
      </c>
      <c r="J44" s="1">
        <v>71</v>
      </c>
      <c r="K44" s="1">
        <v>0</v>
      </c>
    </row>
    <row r="45" spans="2:11" ht="16.5" customHeight="1">
      <c r="B45" s="17" t="s">
        <v>116</v>
      </c>
      <c r="C45" s="17"/>
      <c r="D45" s="18" t="s">
        <v>36</v>
      </c>
      <c r="E45" s="17"/>
      <c r="F45" s="4" t="s">
        <v>161</v>
      </c>
      <c r="G45" s="1">
        <v>12</v>
      </c>
      <c r="H45" s="1">
        <v>11</v>
      </c>
      <c r="I45" s="1">
        <v>1</v>
      </c>
      <c r="J45" s="1">
        <v>12</v>
      </c>
      <c r="K45" s="1">
        <v>0</v>
      </c>
    </row>
    <row r="46" spans="2:11" ht="18.75">
      <c r="B46" s="17" t="s">
        <v>282</v>
      </c>
      <c r="C46" s="17"/>
      <c r="D46" s="18" t="s">
        <v>209</v>
      </c>
      <c r="E46" s="17"/>
      <c r="F46" s="4" t="s">
        <v>280</v>
      </c>
      <c r="G46" s="1">
        <v>0</v>
      </c>
      <c r="H46" s="1">
        <v>0</v>
      </c>
      <c r="I46" s="1">
        <v>0</v>
      </c>
      <c r="J46" s="1">
        <v>0</v>
      </c>
      <c r="K46" s="1">
        <v>0</v>
      </c>
    </row>
    <row r="47" spans="2:11" ht="16.5" customHeight="1" thickBot="1">
      <c r="B47" s="17" t="s">
        <v>283</v>
      </c>
      <c r="C47" s="17"/>
      <c r="D47" s="18" t="s">
        <v>37</v>
      </c>
      <c r="E47" s="17"/>
      <c r="F47" s="4" t="s">
        <v>162</v>
      </c>
      <c r="G47" s="1">
        <v>29</v>
      </c>
      <c r="H47" s="1">
        <v>23</v>
      </c>
      <c r="I47" s="1">
        <v>2</v>
      </c>
      <c r="J47" s="1">
        <v>25</v>
      </c>
      <c r="K47" s="1">
        <v>0</v>
      </c>
    </row>
    <row r="48" spans="2:11" ht="33" customHeight="1">
      <c r="B48" s="55" t="s">
        <v>171</v>
      </c>
      <c r="C48" s="55"/>
      <c r="D48" s="56" t="s">
        <v>172</v>
      </c>
      <c r="E48" s="56"/>
      <c r="F48" s="56"/>
      <c r="G48" s="56"/>
      <c r="H48" s="56"/>
      <c r="I48" s="56"/>
      <c r="J48" s="56"/>
      <c r="K48" s="56"/>
    </row>
    <row r="49" ht="9">
      <c r="D49" s="17"/>
    </row>
  </sheetData>
  <sheetProtection/>
  <mergeCells count="9">
    <mergeCell ref="B48:C48"/>
    <mergeCell ref="D48:K48"/>
    <mergeCell ref="D3:J3"/>
    <mergeCell ref="B2:K2"/>
    <mergeCell ref="B6:D6"/>
    <mergeCell ref="H4:I4"/>
    <mergeCell ref="J4:K4"/>
    <mergeCell ref="G4:G5"/>
    <mergeCell ref="B4:F5"/>
  </mergeCells>
  <printOptions horizontalCentered="1"/>
  <pageMargins left="0.3937007874015748" right="0.3937007874015748" top="0.3937007874015748" bottom="0"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L50"/>
  <sheetViews>
    <sheetView view="pageBreakPreview" zoomScaleSheetLayoutView="100" zoomScalePageLayoutView="0" workbookViewId="0" topLeftCell="A1">
      <selection activeCell="A1" sqref="A1:IV16384"/>
    </sheetView>
  </sheetViews>
  <sheetFormatPr defaultColWidth="9.28125" defaultRowHeight="12"/>
  <cols>
    <col min="1" max="1" width="2.8515625" style="21" customWidth="1"/>
    <col min="2" max="2" width="8.421875" style="21" customWidth="1"/>
    <col min="3" max="3" width="1.8515625" style="21" customWidth="1"/>
    <col min="4" max="4" width="28.28125" style="21" bestFit="1" customWidth="1"/>
    <col min="5" max="5" width="1.8515625" style="21" customWidth="1"/>
    <col min="6" max="6" width="30.8515625" style="21" customWidth="1"/>
    <col min="7" max="7" width="9.8515625" style="21" customWidth="1"/>
    <col min="8" max="8" width="12.140625" style="21" bestFit="1" customWidth="1"/>
    <col min="9" max="9" width="13.28125" style="21" bestFit="1" customWidth="1"/>
    <col min="10" max="10" width="12.140625" style="21" bestFit="1" customWidth="1"/>
    <col min="11" max="11" width="12.140625" style="21" customWidth="1"/>
    <col min="12" max="16384" width="9.28125" style="21" customWidth="1"/>
  </cols>
  <sheetData>
    <row r="1" ht="9">
      <c r="B1" s="21" t="s">
        <v>324</v>
      </c>
    </row>
    <row r="2" spans="2:11" ht="14.25">
      <c r="B2" s="58" t="s">
        <v>320</v>
      </c>
      <c r="C2" s="58"/>
      <c r="D2" s="58"/>
      <c r="E2" s="58"/>
      <c r="F2" s="58"/>
      <c r="G2" s="58"/>
      <c r="H2" s="58"/>
      <c r="I2" s="58"/>
      <c r="J2" s="58"/>
      <c r="K2" s="58"/>
    </row>
    <row r="3" spans="2:11" ht="9.75" thickBot="1">
      <c r="B3" s="68" t="s">
        <v>321</v>
      </c>
      <c r="C3" s="68"/>
      <c r="D3" s="68"/>
      <c r="E3" s="68"/>
      <c r="F3" s="68"/>
      <c r="G3" s="68"/>
      <c r="H3" s="68"/>
      <c r="I3" s="68"/>
      <c r="J3" s="68"/>
      <c r="K3" s="68"/>
    </row>
    <row r="4" spans="2:11" s="5" customFormat="1" ht="10.5" customHeight="1">
      <c r="B4" s="65" t="s">
        <v>267</v>
      </c>
      <c r="C4" s="65"/>
      <c r="D4" s="65"/>
      <c r="E4" s="65"/>
      <c r="F4" s="66"/>
      <c r="G4" s="71" t="s">
        <v>129</v>
      </c>
      <c r="H4" s="60" t="s">
        <v>127</v>
      </c>
      <c r="I4" s="61"/>
      <c r="J4" s="60" t="s">
        <v>126</v>
      </c>
      <c r="K4" s="72"/>
    </row>
    <row r="5" spans="2:11" s="5" customFormat="1" ht="57">
      <c r="B5" s="62"/>
      <c r="C5" s="62"/>
      <c r="D5" s="62"/>
      <c r="E5" s="62"/>
      <c r="F5" s="61"/>
      <c r="G5" s="64"/>
      <c r="H5" s="10" t="s">
        <v>128</v>
      </c>
      <c r="I5" s="10" t="s">
        <v>130</v>
      </c>
      <c r="J5" s="10" t="s">
        <v>128</v>
      </c>
      <c r="K5" s="10" t="s">
        <v>125</v>
      </c>
    </row>
    <row r="6" spans="2:11" s="14" customFormat="1" ht="16.5" customHeight="1">
      <c r="B6" s="15" t="s">
        <v>276</v>
      </c>
      <c r="C6" s="15"/>
      <c r="D6" s="16" t="s">
        <v>38</v>
      </c>
      <c r="E6" s="15"/>
      <c r="F6" s="13" t="s">
        <v>277</v>
      </c>
      <c r="G6" s="50">
        <f>SUM(G7,G11)</f>
        <v>10219</v>
      </c>
      <c r="H6" s="50">
        <f>SUM(H7,H11)</f>
        <v>6478</v>
      </c>
      <c r="I6" s="50">
        <f>SUM(I7,I11)</f>
        <v>176</v>
      </c>
      <c r="J6" s="50">
        <f>SUM(J7,J11)</f>
        <v>5951</v>
      </c>
      <c r="K6" s="50">
        <f>SUM(K7,K11)</f>
        <v>399</v>
      </c>
    </row>
    <row r="7" spans="2:11" s="5" customFormat="1" ht="16.5" customHeight="1">
      <c r="B7" s="17" t="s">
        <v>117</v>
      </c>
      <c r="C7" s="17"/>
      <c r="D7" s="18" t="s">
        <v>39</v>
      </c>
      <c r="E7" s="17"/>
      <c r="F7" s="4" t="s">
        <v>163</v>
      </c>
      <c r="G7" s="19">
        <f>SUM(G8:G10)</f>
        <v>340</v>
      </c>
      <c r="H7" s="19">
        <f>SUM(H8:H10)</f>
        <v>337</v>
      </c>
      <c r="I7" s="19">
        <f>SUM(I8:I10)</f>
        <v>2</v>
      </c>
      <c r="J7" s="19">
        <f>SUM(J8:J10)</f>
        <v>1376</v>
      </c>
      <c r="K7" s="19">
        <f>SUM(K8:K10)</f>
        <v>10</v>
      </c>
    </row>
    <row r="8" spans="2:11" s="5" customFormat="1" ht="16.5" customHeight="1">
      <c r="B8" s="17" t="s">
        <v>118</v>
      </c>
      <c r="C8" s="17"/>
      <c r="D8" s="18" t="s">
        <v>40</v>
      </c>
      <c r="E8" s="17"/>
      <c r="F8" s="4" t="s">
        <v>164</v>
      </c>
      <c r="G8" s="1">
        <v>149</v>
      </c>
      <c r="H8" s="1">
        <v>157</v>
      </c>
      <c r="I8" s="1">
        <v>0</v>
      </c>
      <c r="J8" s="1">
        <v>790</v>
      </c>
      <c r="K8" s="1">
        <v>7</v>
      </c>
    </row>
    <row r="9" spans="2:11" s="5" customFormat="1" ht="16.5" customHeight="1">
      <c r="B9" s="17" t="s">
        <v>119</v>
      </c>
      <c r="C9" s="17"/>
      <c r="D9" s="18" t="s">
        <v>41</v>
      </c>
      <c r="E9" s="17"/>
      <c r="F9" s="4" t="s">
        <v>165</v>
      </c>
      <c r="G9" s="1">
        <v>124</v>
      </c>
      <c r="H9" s="1">
        <v>113</v>
      </c>
      <c r="I9" s="1">
        <v>0</v>
      </c>
      <c r="J9" s="1">
        <v>313</v>
      </c>
      <c r="K9" s="1">
        <v>3</v>
      </c>
    </row>
    <row r="10" spans="2:11" s="5" customFormat="1" ht="16.5" customHeight="1">
      <c r="B10" s="17" t="s">
        <v>120</v>
      </c>
      <c r="C10" s="17"/>
      <c r="D10" s="37" t="s">
        <v>42</v>
      </c>
      <c r="E10" s="38"/>
      <c r="F10" s="4" t="s">
        <v>166</v>
      </c>
      <c r="G10" s="1">
        <v>67</v>
      </c>
      <c r="H10" s="1">
        <v>67</v>
      </c>
      <c r="I10" s="1">
        <v>2</v>
      </c>
      <c r="J10" s="1">
        <v>273</v>
      </c>
      <c r="K10" s="1">
        <v>0</v>
      </c>
    </row>
    <row r="11" spans="2:11" s="5" customFormat="1" ht="16.5" customHeight="1">
      <c r="B11" s="17" t="s">
        <v>121</v>
      </c>
      <c r="C11" s="17"/>
      <c r="D11" s="18" t="s">
        <v>43</v>
      </c>
      <c r="E11" s="17"/>
      <c r="F11" s="4" t="s">
        <v>167</v>
      </c>
      <c r="G11" s="19">
        <f>SUM(G12:G14)</f>
        <v>9879</v>
      </c>
      <c r="H11" s="19">
        <f>SUM(H12:H14)</f>
        <v>6141</v>
      </c>
      <c r="I11" s="19">
        <f>SUM(I12:I14)</f>
        <v>174</v>
      </c>
      <c r="J11" s="19">
        <f>SUM(J12:J14)</f>
        <v>4575</v>
      </c>
      <c r="K11" s="19">
        <f>SUM(K12:K14)</f>
        <v>389</v>
      </c>
    </row>
    <row r="12" spans="2:11" s="5" customFormat="1" ht="16.5" customHeight="1">
      <c r="B12" s="17" t="s">
        <v>122</v>
      </c>
      <c r="C12" s="17"/>
      <c r="D12" s="18" t="s">
        <v>44</v>
      </c>
      <c r="E12" s="17"/>
      <c r="F12" s="4" t="s">
        <v>168</v>
      </c>
      <c r="G12" s="1">
        <v>6723</v>
      </c>
      <c r="H12" s="1">
        <v>3563</v>
      </c>
      <c r="I12" s="1">
        <v>167</v>
      </c>
      <c r="J12" s="1">
        <v>2129</v>
      </c>
      <c r="K12" s="1">
        <v>281</v>
      </c>
    </row>
    <row r="13" spans="2:11" s="5" customFormat="1" ht="18.75">
      <c r="B13" s="17" t="s">
        <v>123</v>
      </c>
      <c r="C13" s="17"/>
      <c r="D13" s="18" t="s">
        <v>45</v>
      </c>
      <c r="E13" s="17"/>
      <c r="F13" s="4" t="s">
        <v>169</v>
      </c>
      <c r="G13" s="1">
        <v>2359</v>
      </c>
      <c r="H13" s="1">
        <v>1810</v>
      </c>
      <c r="I13" s="1">
        <v>7</v>
      </c>
      <c r="J13" s="1">
        <v>1626</v>
      </c>
      <c r="K13" s="1">
        <v>92</v>
      </c>
    </row>
    <row r="14" spans="2:11" s="5" customFormat="1" ht="18.75">
      <c r="B14" s="26" t="s">
        <v>124</v>
      </c>
      <c r="C14" s="26"/>
      <c r="D14" s="24" t="s">
        <v>46</v>
      </c>
      <c r="E14" s="26"/>
      <c r="F14" s="39" t="s">
        <v>170</v>
      </c>
      <c r="G14" s="1">
        <v>797</v>
      </c>
      <c r="H14" s="1">
        <v>768</v>
      </c>
      <c r="I14" s="1">
        <v>0</v>
      </c>
      <c r="J14" s="40">
        <v>820</v>
      </c>
      <c r="K14" s="1">
        <v>16</v>
      </c>
    </row>
    <row r="15" spans="2:12" s="14" customFormat="1" ht="16.5" customHeight="1">
      <c r="B15" s="33" t="s">
        <v>216</v>
      </c>
      <c r="C15" s="33"/>
      <c r="D15" s="41" t="s">
        <v>210</v>
      </c>
      <c r="E15" s="33"/>
      <c r="F15" s="42" t="s">
        <v>278</v>
      </c>
      <c r="G15" s="50">
        <f>SUM(G16:G26,G29:G41,'01-3'!G6:G29)</f>
        <v>269481</v>
      </c>
      <c r="H15" s="50">
        <f>SUM(H16:H26,H29:H41,'01-3'!H6:H29)</f>
        <v>90313</v>
      </c>
      <c r="I15" s="50">
        <f>SUM(I16:I26,I29:I41,'01-3'!I6:I29)</f>
        <v>2123</v>
      </c>
      <c r="J15" s="50">
        <f>SUM(J16:J26,J29:J41,'01-3'!J6:J29)</f>
        <v>80802</v>
      </c>
      <c r="K15" s="50">
        <f>SUM(K16:K26,K29:K41,'01-3'!K6:K29)</f>
        <v>25353</v>
      </c>
      <c r="L15" s="15"/>
    </row>
    <row r="16" spans="2:12" s="5" customFormat="1" ht="16.5" customHeight="1">
      <c r="B16" s="23" t="s">
        <v>215</v>
      </c>
      <c r="C16" s="23"/>
      <c r="D16" s="24" t="s">
        <v>51</v>
      </c>
      <c r="E16" s="23"/>
      <c r="F16" s="3" t="s">
        <v>173</v>
      </c>
      <c r="G16" s="1">
        <v>0</v>
      </c>
      <c r="H16" s="1">
        <v>0</v>
      </c>
      <c r="I16" s="1">
        <v>0</v>
      </c>
      <c r="J16" s="1">
        <v>0</v>
      </c>
      <c r="K16" s="1">
        <v>0</v>
      </c>
      <c r="L16" s="17"/>
    </row>
    <row r="17" spans="2:12" s="5" customFormat="1" ht="9">
      <c r="B17" s="23" t="s">
        <v>217</v>
      </c>
      <c r="C17" s="23"/>
      <c r="D17" s="24" t="s">
        <v>52</v>
      </c>
      <c r="E17" s="23"/>
      <c r="F17" s="3" t="s">
        <v>187</v>
      </c>
      <c r="G17" s="1">
        <v>0</v>
      </c>
      <c r="H17" s="1">
        <v>0</v>
      </c>
      <c r="I17" s="1">
        <v>0</v>
      </c>
      <c r="J17" s="1">
        <v>0</v>
      </c>
      <c r="K17" s="1">
        <v>0</v>
      </c>
      <c r="L17" s="17"/>
    </row>
    <row r="18" spans="2:12" s="5" customFormat="1" ht="21" customHeight="1">
      <c r="B18" s="23" t="s">
        <v>218</v>
      </c>
      <c r="C18" s="23"/>
      <c r="D18" s="24" t="s">
        <v>53</v>
      </c>
      <c r="E18" s="23"/>
      <c r="F18" s="3" t="s">
        <v>188</v>
      </c>
      <c r="G18" s="1">
        <v>0</v>
      </c>
      <c r="H18" s="1">
        <v>0</v>
      </c>
      <c r="I18" s="1">
        <v>0</v>
      </c>
      <c r="J18" s="1">
        <v>0</v>
      </c>
      <c r="K18" s="1">
        <v>0</v>
      </c>
      <c r="L18" s="17"/>
    </row>
    <row r="19" spans="2:12" s="5" customFormat="1" ht="18.75">
      <c r="B19" s="23" t="s">
        <v>219</v>
      </c>
      <c r="C19" s="23"/>
      <c r="D19" s="24" t="s">
        <v>54</v>
      </c>
      <c r="E19" s="23"/>
      <c r="F19" s="3" t="s">
        <v>189</v>
      </c>
      <c r="G19" s="1">
        <v>3072</v>
      </c>
      <c r="H19" s="1">
        <v>2952</v>
      </c>
      <c r="I19" s="1">
        <v>7</v>
      </c>
      <c r="J19" s="1">
        <v>2698</v>
      </c>
      <c r="K19" s="1">
        <v>218</v>
      </c>
      <c r="L19" s="17"/>
    </row>
    <row r="20" spans="2:12" s="5" customFormat="1" ht="18.75">
      <c r="B20" s="23" t="s">
        <v>220</v>
      </c>
      <c r="C20" s="23"/>
      <c r="D20" s="24" t="s">
        <v>55</v>
      </c>
      <c r="E20" s="23"/>
      <c r="F20" s="3" t="s">
        <v>190</v>
      </c>
      <c r="G20" s="1">
        <v>4</v>
      </c>
      <c r="H20" s="1">
        <v>4</v>
      </c>
      <c r="I20" s="1">
        <v>0</v>
      </c>
      <c r="J20" s="1">
        <v>3</v>
      </c>
      <c r="K20" s="1">
        <v>1</v>
      </c>
      <c r="L20" s="17"/>
    </row>
    <row r="21" spans="2:12" s="5" customFormat="1" ht="18.75">
      <c r="B21" s="23" t="s">
        <v>221</v>
      </c>
      <c r="C21" s="23"/>
      <c r="D21" s="24" t="s">
        <v>56</v>
      </c>
      <c r="E21" s="23"/>
      <c r="F21" s="3" t="s">
        <v>191</v>
      </c>
      <c r="G21" s="1">
        <v>268</v>
      </c>
      <c r="H21" s="1">
        <v>250</v>
      </c>
      <c r="I21" s="1">
        <v>0</v>
      </c>
      <c r="J21" s="1">
        <v>349</v>
      </c>
      <c r="K21" s="1">
        <v>85</v>
      </c>
      <c r="L21" s="17"/>
    </row>
    <row r="22" spans="2:12" s="5" customFormat="1" ht="16.5" customHeight="1">
      <c r="B22" s="23" t="s">
        <v>222</v>
      </c>
      <c r="C22" s="23"/>
      <c r="D22" s="24" t="s">
        <v>57</v>
      </c>
      <c r="E22" s="23"/>
      <c r="F22" s="3" t="s">
        <v>174</v>
      </c>
      <c r="G22" s="1">
        <v>0</v>
      </c>
      <c r="H22" s="1">
        <v>0</v>
      </c>
      <c r="I22" s="1">
        <v>0</v>
      </c>
      <c r="J22" s="1">
        <v>0</v>
      </c>
      <c r="K22" s="1">
        <v>0</v>
      </c>
      <c r="L22" s="17"/>
    </row>
    <row r="23" spans="2:12" s="5" customFormat="1" ht="16.5" customHeight="1">
      <c r="B23" s="23" t="s">
        <v>223</v>
      </c>
      <c r="C23" s="23"/>
      <c r="D23" s="24" t="s">
        <v>58</v>
      </c>
      <c r="E23" s="23"/>
      <c r="F23" s="3" t="s">
        <v>175</v>
      </c>
      <c r="G23" s="1">
        <v>241</v>
      </c>
      <c r="H23" s="1">
        <v>103</v>
      </c>
      <c r="I23" s="1">
        <v>35</v>
      </c>
      <c r="J23" s="1">
        <v>67</v>
      </c>
      <c r="K23" s="1">
        <v>15</v>
      </c>
      <c r="L23" s="17"/>
    </row>
    <row r="24" spans="2:12" s="5" customFormat="1" ht="18.75">
      <c r="B24" s="23" t="s">
        <v>224</v>
      </c>
      <c r="C24" s="23"/>
      <c r="D24" s="24" t="s">
        <v>48</v>
      </c>
      <c r="E24" s="23"/>
      <c r="F24" s="3" t="s">
        <v>192</v>
      </c>
      <c r="G24" s="1">
        <v>11</v>
      </c>
      <c r="H24" s="1">
        <v>8</v>
      </c>
      <c r="I24" s="1">
        <v>0</v>
      </c>
      <c r="J24" s="1">
        <v>6</v>
      </c>
      <c r="K24" s="1">
        <v>0</v>
      </c>
      <c r="L24" s="17"/>
    </row>
    <row r="25" spans="2:12" s="5" customFormat="1" ht="28.5">
      <c r="B25" s="23" t="s">
        <v>225</v>
      </c>
      <c r="C25" s="23"/>
      <c r="D25" s="24" t="s">
        <v>59</v>
      </c>
      <c r="E25" s="23"/>
      <c r="F25" s="3" t="s">
        <v>193</v>
      </c>
      <c r="G25" s="1">
        <v>1</v>
      </c>
      <c r="H25" s="1">
        <v>1</v>
      </c>
      <c r="I25" s="1">
        <v>0</v>
      </c>
      <c r="J25" s="1">
        <v>1</v>
      </c>
      <c r="K25" s="1">
        <v>0</v>
      </c>
      <c r="L25" s="17"/>
    </row>
    <row r="26" spans="2:12" s="5" customFormat="1" ht="16.5" customHeight="1">
      <c r="B26" s="23" t="s">
        <v>226</v>
      </c>
      <c r="C26" s="23"/>
      <c r="D26" s="24" t="s">
        <v>60</v>
      </c>
      <c r="E26" s="23"/>
      <c r="F26" s="3" t="s">
        <v>176</v>
      </c>
      <c r="G26" s="19">
        <f>SUM(G27:G28)</f>
        <v>149</v>
      </c>
      <c r="H26" s="19">
        <f>SUM(H27:H28)</f>
        <v>63</v>
      </c>
      <c r="I26" s="19">
        <f>SUM(I27:I28)</f>
        <v>6</v>
      </c>
      <c r="J26" s="19">
        <f>SUM(J27:J28)</f>
        <v>48</v>
      </c>
      <c r="K26" s="19">
        <f>SUM(K27:K28)</f>
        <v>22</v>
      </c>
      <c r="L26" s="17"/>
    </row>
    <row r="27" spans="2:12" s="5" customFormat="1" ht="18.75">
      <c r="B27" s="23" t="s">
        <v>227</v>
      </c>
      <c r="C27" s="23"/>
      <c r="D27" s="24" t="s">
        <v>61</v>
      </c>
      <c r="E27" s="23"/>
      <c r="F27" s="3" t="s">
        <v>194</v>
      </c>
      <c r="G27" s="1">
        <v>122</v>
      </c>
      <c r="H27" s="1">
        <v>44</v>
      </c>
      <c r="I27" s="1">
        <v>6</v>
      </c>
      <c r="J27" s="1">
        <v>25</v>
      </c>
      <c r="K27" s="1">
        <v>18</v>
      </c>
      <c r="L27" s="17"/>
    </row>
    <row r="28" spans="2:12" s="5" customFormat="1" ht="16.5" customHeight="1">
      <c r="B28" s="23" t="s">
        <v>228</v>
      </c>
      <c r="C28" s="23"/>
      <c r="D28" s="24" t="s">
        <v>62</v>
      </c>
      <c r="E28" s="23"/>
      <c r="F28" s="3" t="s">
        <v>177</v>
      </c>
      <c r="G28" s="1">
        <v>27</v>
      </c>
      <c r="H28" s="1">
        <v>19</v>
      </c>
      <c r="I28" s="1">
        <v>0</v>
      </c>
      <c r="J28" s="1">
        <v>23</v>
      </c>
      <c r="K28" s="1">
        <v>4</v>
      </c>
      <c r="L28" s="17"/>
    </row>
    <row r="29" spans="2:12" s="5" customFormat="1" ht="16.5" customHeight="1">
      <c r="B29" s="23" t="s">
        <v>229</v>
      </c>
      <c r="C29" s="23"/>
      <c r="D29" s="24" t="s">
        <v>63</v>
      </c>
      <c r="E29" s="23"/>
      <c r="F29" s="3" t="s">
        <v>178</v>
      </c>
      <c r="G29" s="1">
        <v>23975</v>
      </c>
      <c r="H29" s="1">
        <v>8234</v>
      </c>
      <c r="I29" s="1">
        <v>123</v>
      </c>
      <c r="J29" s="1">
        <v>5547</v>
      </c>
      <c r="K29" s="1">
        <v>2745</v>
      </c>
      <c r="L29" s="17"/>
    </row>
    <row r="30" spans="2:12" s="5" customFormat="1" ht="16.5" customHeight="1">
      <c r="B30" s="23" t="s">
        <v>230</v>
      </c>
      <c r="C30" s="23"/>
      <c r="D30" s="24" t="s">
        <v>64</v>
      </c>
      <c r="E30" s="23"/>
      <c r="F30" s="3" t="s">
        <v>179</v>
      </c>
      <c r="G30" s="1">
        <v>42</v>
      </c>
      <c r="H30" s="1">
        <v>9</v>
      </c>
      <c r="I30" s="1">
        <v>2</v>
      </c>
      <c r="J30" s="1">
        <v>3</v>
      </c>
      <c r="K30" s="1">
        <v>0</v>
      </c>
      <c r="L30" s="17"/>
    </row>
    <row r="31" spans="2:12" s="5" customFormat="1" ht="18.75">
      <c r="B31" s="23" t="s">
        <v>231</v>
      </c>
      <c r="C31" s="23"/>
      <c r="D31" s="24" t="s">
        <v>65</v>
      </c>
      <c r="E31" s="23"/>
      <c r="F31" s="3" t="s">
        <v>195</v>
      </c>
      <c r="G31" s="1">
        <v>0</v>
      </c>
      <c r="H31" s="1">
        <v>0</v>
      </c>
      <c r="I31" s="1">
        <v>0</v>
      </c>
      <c r="J31" s="1">
        <v>0</v>
      </c>
      <c r="K31" s="1">
        <v>0</v>
      </c>
      <c r="L31" s="17"/>
    </row>
    <row r="32" spans="2:12" s="5" customFormat="1" ht="16.5" customHeight="1">
      <c r="B32" s="23" t="s">
        <v>232</v>
      </c>
      <c r="C32" s="23"/>
      <c r="D32" s="24" t="s">
        <v>66</v>
      </c>
      <c r="E32" s="23"/>
      <c r="F32" s="3" t="s">
        <v>180</v>
      </c>
      <c r="G32" s="1">
        <v>1</v>
      </c>
      <c r="H32" s="1">
        <v>0</v>
      </c>
      <c r="I32" s="1">
        <v>0</v>
      </c>
      <c r="J32" s="1">
        <v>0</v>
      </c>
      <c r="K32" s="1">
        <v>0</v>
      </c>
      <c r="L32" s="17"/>
    </row>
    <row r="33" spans="2:12" s="5" customFormat="1" ht="16.5" customHeight="1">
      <c r="B33" s="23" t="s">
        <v>233</v>
      </c>
      <c r="C33" s="23"/>
      <c r="D33" s="24" t="s">
        <v>67</v>
      </c>
      <c r="E33" s="23"/>
      <c r="F33" s="3" t="s">
        <v>181</v>
      </c>
      <c r="G33" s="1">
        <v>9</v>
      </c>
      <c r="H33" s="1">
        <v>5</v>
      </c>
      <c r="I33" s="1">
        <v>0</v>
      </c>
      <c r="J33" s="1">
        <v>6</v>
      </c>
      <c r="K33" s="1">
        <v>0</v>
      </c>
      <c r="L33" s="17"/>
    </row>
    <row r="34" spans="2:12" s="5" customFormat="1" ht="16.5" customHeight="1">
      <c r="B34" s="23" t="s">
        <v>234</v>
      </c>
      <c r="C34" s="23"/>
      <c r="D34" s="24" t="s">
        <v>68</v>
      </c>
      <c r="E34" s="23"/>
      <c r="F34" s="3" t="s">
        <v>182</v>
      </c>
      <c r="G34" s="1">
        <v>27</v>
      </c>
      <c r="H34" s="1">
        <v>25</v>
      </c>
      <c r="I34" s="1">
        <v>1</v>
      </c>
      <c r="J34" s="1">
        <v>30</v>
      </c>
      <c r="K34" s="1">
        <v>5</v>
      </c>
      <c r="L34" s="17"/>
    </row>
    <row r="35" spans="2:12" s="5" customFormat="1" ht="18.75">
      <c r="B35" s="23" t="s">
        <v>235</v>
      </c>
      <c r="C35" s="23"/>
      <c r="D35" s="24" t="s">
        <v>69</v>
      </c>
      <c r="E35" s="23"/>
      <c r="F35" s="3" t="s">
        <v>196</v>
      </c>
      <c r="G35" s="1">
        <v>2</v>
      </c>
      <c r="H35" s="1">
        <v>2</v>
      </c>
      <c r="I35" s="1">
        <v>0</v>
      </c>
      <c r="J35" s="1">
        <v>0</v>
      </c>
      <c r="K35" s="1">
        <v>0</v>
      </c>
      <c r="L35" s="17"/>
    </row>
    <row r="36" spans="2:12" s="5" customFormat="1" ht="16.5" customHeight="1">
      <c r="B36" s="23" t="s">
        <v>236</v>
      </c>
      <c r="C36" s="23"/>
      <c r="D36" s="24" t="s">
        <v>70</v>
      </c>
      <c r="E36" s="23"/>
      <c r="F36" s="3" t="s">
        <v>183</v>
      </c>
      <c r="G36" s="1">
        <v>12</v>
      </c>
      <c r="H36" s="1">
        <v>12</v>
      </c>
      <c r="I36" s="1">
        <v>0</v>
      </c>
      <c r="J36" s="1">
        <v>12</v>
      </c>
      <c r="K36" s="1">
        <v>1</v>
      </c>
      <c r="L36" s="17"/>
    </row>
    <row r="37" spans="2:12" s="5" customFormat="1" ht="18.75">
      <c r="B37" s="23" t="s">
        <v>237</v>
      </c>
      <c r="C37" s="23"/>
      <c r="D37" s="24" t="s">
        <v>71</v>
      </c>
      <c r="E37" s="23"/>
      <c r="F37" s="3" t="s">
        <v>197</v>
      </c>
      <c r="G37" s="1">
        <v>103</v>
      </c>
      <c r="H37" s="1">
        <v>90</v>
      </c>
      <c r="I37" s="1">
        <v>3</v>
      </c>
      <c r="J37" s="1">
        <v>52</v>
      </c>
      <c r="K37" s="1">
        <v>2</v>
      </c>
      <c r="L37" s="17"/>
    </row>
    <row r="38" spans="2:12" s="5" customFormat="1" ht="18.75">
      <c r="B38" s="23" t="s">
        <v>211</v>
      </c>
      <c r="C38" s="23"/>
      <c r="D38" s="49" t="s">
        <v>327</v>
      </c>
      <c r="E38" s="23"/>
      <c r="F38" s="3" t="s">
        <v>326</v>
      </c>
      <c r="G38" s="1">
        <v>0</v>
      </c>
      <c r="H38" s="1">
        <v>0</v>
      </c>
      <c r="I38" s="1">
        <v>0</v>
      </c>
      <c r="J38" s="1">
        <v>0</v>
      </c>
      <c r="K38" s="1">
        <v>0</v>
      </c>
      <c r="L38" s="17"/>
    </row>
    <row r="39" spans="2:12" s="5" customFormat="1" ht="16.5" customHeight="1">
      <c r="B39" s="23" t="s">
        <v>212</v>
      </c>
      <c r="C39" s="23"/>
      <c r="D39" s="24" t="s">
        <v>72</v>
      </c>
      <c r="E39" s="23"/>
      <c r="F39" s="3" t="s">
        <v>184</v>
      </c>
      <c r="G39" s="1">
        <v>157</v>
      </c>
      <c r="H39" s="1">
        <v>105</v>
      </c>
      <c r="I39" s="1">
        <v>9</v>
      </c>
      <c r="J39" s="1">
        <v>103</v>
      </c>
      <c r="K39" s="1">
        <v>11</v>
      </c>
      <c r="L39" s="17"/>
    </row>
    <row r="40" spans="2:12" s="5" customFormat="1" ht="16.5" customHeight="1">
      <c r="B40" s="23" t="s">
        <v>213</v>
      </c>
      <c r="C40" s="23"/>
      <c r="D40" s="24" t="s">
        <v>73</v>
      </c>
      <c r="E40" s="23"/>
      <c r="F40" s="3" t="s">
        <v>185</v>
      </c>
      <c r="G40" s="1">
        <v>17</v>
      </c>
      <c r="H40" s="1">
        <v>13</v>
      </c>
      <c r="I40" s="1">
        <v>1</v>
      </c>
      <c r="J40" s="1">
        <v>13</v>
      </c>
      <c r="K40" s="1">
        <v>0</v>
      </c>
      <c r="L40" s="17"/>
    </row>
    <row r="41" spans="2:12" s="5" customFormat="1" ht="48.75" customHeight="1" thickBot="1">
      <c r="B41" s="29" t="s">
        <v>214</v>
      </c>
      <c r="C41" s="29"/>
      <c r="D41" s="43" t="s">
        <v>328</v>
      </c>
      <c r="E41" s="29"/>
      <c r="F41" s="30" t="s">
        <v>315</v>
      </c>
      <c r="G41" s="2">
        <v>504</v>
      </c>
      <c r="H41" s="2">
        <v>389</v>
      </c>
      <c r="I41" s="2">
        <v>13</v>
      </c>
      <c r="J41" s="2">
        <v>549</v>
      </c>
      <c r="K41" s="2">
        <v>1</v>
      </c>
      <c r="L41" s="17"/>
    </row>
    <row r="42" spans="2:11" s="45" customFormat="1" ht="9">
      <c r="B42" s="69" t="s">
        <v>83</v>
      </c>
      <c r="C42" s="70"/>
      <c r="D42" s="70"/>
      <c r="E42" s="70"/>
      <c r="F42" s="70"/>
      <c r="G42" s="70"/>
      <c r="H42" s="70"/>
      <c r="I42" s="70"/>
      <c r="J42" s="70"/>
      <c r="K42" s="44"/>
    </row>
    <row r="43" spans="2:11" s="46" customFormat="1" ht="20.25" customHeight="1">
      <c r="B43" s="67" t="s">
        <v>318</v>
      </c>
      <c r="C43" s="67"/>
      <c r="D43" s="67"/>
      <c r="E43" s="67"/>
      <c r="F43" s="67"/>
      <c r="G43" s="67"/>
      <c r="H43" s="67"/>
      <c r="I43" s="67"/>
      <c r="J43" s="67"/>
      <c r="K43" s="67"/>
    </row>
    <row r="44" spans="2:11" s="45" customFormat="1" ht="9.75" customHeight="1">
      <c r="B44" s="47" t="s">
        <v>186</v>
      </c>
      <c r="C44" s="44"/>
      <c r="D44" s="44"/>
      <c r="E44" s="44"/>
      <c r="F44" s="44"/>
      <c r="G44" s="44"/>
      <c r="H44" s="44"/>
      <c r="I44" s="44"/>
      <c r="J44" s="44"/>
      <c r="K44" s="44"/>
    </row>
    <row r="45" spans="2:11" s="5" customFormat="1" ht="9">
      <c r="B45" s="48"/>
      <c r="C45" s="17"/>
      <c r="D45" s="17"/>
      <c r="E45" s="17"/>
      <c r="J45" s="17"/>
      <c r="K45" s="17"/>
    </row>
    <row r="46" spans="2:11" s="5" customFormat="1" ht="9">
      <c r="B46" s="17"/>
      <c r="C46" s="17"/>
      <c r="D46" s="17"/>
      <c r="E46" s="17"/>
      <c r="J46" s="17"/>
      <c r="K46" s="17"/>
    </row>
    <row r="47" spans="2:11" s="5" customFormat="1" ht="9">
      <c r="B47" s="17"/>
      <c r="C47" s="17"/>
      <c r="D47" s="17"/>
      <c r="E47" s="17"/>
      <c r="J47" s="17"/>
      <c r="K47" s="17"/>
    </row>
    <row r="48" spans="2:11" s="5" customFormat="1" ht="9">
      <c r="B48" s="17"/>
      <c r="C48" s="17"/>
      <c r="D48" s="17"/>
      <c r="E48" s="17"/>
      <c r="G48" s="5" t="s">
        <v>198</v>
      </c>
      <c r="J48" s="17"/>
      <c r="K48" s="17"/>
    </row>
    <row r="49" spans="2:11" s="5" customFormat="1" ht="9">
      <c r="B49" s="17"/>
      <c r="C49" s="17"/>
      <c r="D49" s="17"/>
      <c r="E49" s="17"/>
      <c r="J49" s="17"/>
      <c r="K49" s="17"/>
    </row>
    <row r="50" spans="2:11" s="5" customFormat="1" ht="9">
      <c r="B50" s="17"/>
      <c r="C50" s="17"/>
      <c r="D50" s="17"/>
      <c r="E50" s="17"/>
      <c r="J50" s="17"/>
      <c r="K50" s="17"/>
    </row>
    <row r="51" s="5" customFormat="1" ht="9"/>
  </sheetData>
  <sheetProtection/>
  <mergeCells count="8">
    <mergeCell ref="B43:K43"/>
    <mergeCell ref="B2:K2"/>
    <mergeCell ref="B3:K3"/>
    <mergeCell ref="B42:J42"/>
    <mergeCell ref="B4:F5"/>
    <mergeCell ref="G4:G5"/>
    <mergeCell ref="H4:I4"/>
    <mergeCell ref="J4:K4"/>
  </mergeCells>
  <printOptions horizontalCentered="1"/>
  <pageMargins left="0.3937007874015748" right="0.3937007874015748" top="0.5905511811023623" bottom="0.3937007874015748" header="0.31496062992125984" footer="0.31496062992125984"/>
  <pageSetup firstPageNumber="1" useFirstPageNumber="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K31"/>
  <sheetViews>
    <sheetView view="pageBreakPreview" zoomScaleSheetLayoutView="100" zoomScalePageLayoutView="0" workbookViewId="0" topLeftCell="A1">
      <selection activeCell="M5" sqref="M5"/>
    </sheetView>
  </sheetViews>
  <sheetFormatPr defaultColWidth="9.28125" defaultRowHeight="12"/>
  <cols>
    <col min="1" max="1" width="2.8515625" style="21" customWidth="1"/>
    <col min="2" max="2" width="8.421875" style="21" customWidth="1"/>
    <col min="3" max="3" width="1.8515625" style="21" customWidth="1"/>
    <col min="4" max="4" width="28.28125" style="21" customWidth="1"/>
    <col min="5" max="5" width="1.8515625" style="21" customWidth="1"/>
    <col min="6" max="6" width="31.28125" style="21" customWidth="1"/>
    <col min="7" max="7" width="11.00390625" style="21" bestFit="1" customWidth="1"/>
    <col min="8" max="8" width="12.140625" style="21" bestFit="1" customWidth="1"/>
    <col min="9" max="9" width="9.8515625" style="21" customWidth="1"/>
    <col min="10" max="11" width="12.140625" style="21" bestFit="1" customWidth="1"/>
    <col min="12" max="16384" width="9.28125" style="21" customWidth="1"/>
  </cols>
  <sheetData>
    <row r="1" ht="9">
      <c r="B1" s="21" t="s">
        <v>325</v>
      </c>
    </row>
    <row r="2" spans="2:11" ht="14.25">
      <c r="B2" s="58" t="s">
        <v>320</v>
      </c>
      <c r="C2" s="58"/>
      <c r="D2" s="58"/>
      <c r="E2" s="58"/>
      <c r="F2" s="58"/>
      <c r="G2" s="58"/>
      <c r="H2" s="58"/>
      <c r="I2" s="58"/>
      <c r="J2" s="58"/>
      <c r="K2" s="58"/>
    </row>
    <row r="3" spans="2:11" ht="9.75" thickBot="1">
      <c r="B3" s="68" t="s">
        <v>321</v>
      </c>
      <c r="C3" s="68"/>
      <c r="D3" s="68"/>
      <c r="E3" s="68"/>
      <c r="F3" s="68"/>
      <c r="G3" s="68"/>
      <c r="H3" s="68"/>
      <c r="I3" s="68"/>
      <c r="J3" s="68"/>
      <c r="K3" s="68"/>
    </row>
    <row r="4" spans="2:11" s="22" customFormat="1" ht="9">
      <c r="B4" s="65" t="s">
        <v>267</v>
      </c>
      <c r="C4" s="65"/>
      <c r="D4" s="65"/>
      <c r="E4" s="65"/>
      <c r="F4" s="66"/>
      <c r="G4" s="63" t="s">
        <v>129</v>
      </c>
      <c r="H4" s="75" t="s">
        <v>127</v>
      </c>
      <c r="I4" s="76"/>
      <c r="J4" s="75" t="s">
        <v>126</v>
      </c>
      <c r="K4" s="72"/>
    </row>
    <row r="5" spans="2:11" s="5" customFormat="1" ht="86.25">
      <c r="B5" s="62"/>
      <c r="C5" s="62"/>
      <c r="D5" s="62"/>
      <c r="E5" s="62"/>
      <c r="F5" s="61"/>
      <c r="G5" s="64"/>
      <c r="H5" s="10" t="s">
        <v>128</v>
      </c>
      <c r="I5" s="10" t="s">
        <v>130</v>
      </c>
      <c r="J5" s="10" t="s">
        <v>128</v>
      </c>
      <c r="K5" s="10" t="s">
        <v>125</v>
      </c>
    </row>
    <row r="6" spans="2:11" s="5" customFormat="1" ht="19.5" customHeight="1">
      <c r="B6" s="23" t="s">
        <v>238</v>
      </c>
      <c r="C6" s="23"/>
      <c r="D6" s="24" t="s">
        <v>84</v>
      </c>
      <c r="E6" s="23"/>
      <c r="F6" s="3" t="s">
        <v>239</v>
      </c>
      <c r="G6" s="1">
        <v>2</v>
      </c>
      <c r="H6" s="1">
        <v>3</v>
      </c>
      <c r="I6" s="1">
        <v>0</v>
      </c>
      <c r="J6" s="1">
        <v>3</v>
      </c>
      <c r="K6" s="1">
        <v>0</v>
      </c>
    </row>
    <row r="7" spans="2:11" s="5" customFormat="1" ht="19.5" customHeight="1">
      <c r="B7" s="23" t="s">
        <v>292</v>
      </c>
      <c r="C7" s="23"/>
      <c r="D7" s="24" t="s">
        <v>85</v>
      </c>
      <c r="E7" s="23"/>
      <c r="F7" s="3" t="s">
        <v>240</v>
      </c>
      <c r="G7" s="1">
        <v>53</v>
      </c>
      <c r="H7" s="1">
        <v>39</v>
      </c>
      <c r="I7" s="1">
        <v>1</v>
      </c>
      <c r="J7" s="1">
        <v>41</v>
      </c>
      <c r="K7" s="1">
        <v>3</v>
      </c>
    </row>
    <row r="8" spans="2:11" s="5" customFormat="1" ht="19.5" customHeight="1">
      <c r="B8" s="23" t="s">
        <v>293</v>
      </c>
      <c r="C8" s="23"/>
      <c r="D8" s="24" t="s">
        <v>86</v>
      </c>
      <c r="E8" s="23"/>
      <c r="F8" s="3" t="s">
        <v>247</v>
      </c>
      <c r="G8" s="1">
        <v>362</v>
      </c>
      <c r="H8" s="1">
        <v>325</v>
      </c>
      <c r="I8" s="1">
        <v>3</v>
      </c>
      <c r="J8" s="1">
        <v>535</v>
      </c>
      <c r="K8" s="1">
        <v>62</v>
      </c>
    </row>
    <row r="9" spans="2:11" s="5" customFormat="1" ht="19.5" customHeight="1">
      <c r="B9" s="23" t="s">
        <v>294</v>
      </c>
      <c r="C9" s="23"/>
      <c r="D9" s="24" t="s">
        <v>319</v>
      </c>
      <c r="E9" s="23"/>
      <c r="F9" s="3" t="s">
        <v>241</v>
      </c>
      <c r="G9" s="1">
        <v>156</v>
      </c>
      <c r="H9" s="1">
        <v>140</v>
      </c>
      <c r="I9" s="1">
        <v>5</v>
      </c>
      <c r="J9" s="1">
        <v>101</v>
      </c>
      <c r="K9" s="1">
        <v>4</v>
      </c>
    </row>
    <row r="10" spans="2:11" s="5" customFormat="1" ht="19.5" customHeight="1">
      <c r="B10" s="23" t="s">
        <v>295</v>
      </c>
      <c r="C10" s="23"/>
      <c r="D10" s="24" t="s">
        <v>87</v>
      </c>
      <c r="E10" s="23"/>
      <c r="F10" s="3" t="s">
        <v>242</v>
      </c>
      <c r="G10" s="1">
        <v>457</v>
      </c>
      <c r="H10" s="1">
        <v>282</v>
      </c>
      <c r="I10" s="1">
        <v>11</v>
      </c>
      <c r="J10" s="1">
        <v>271</v>
      </c>
      <c r="K10" s="1">
        <v>16</v>
      </c>
    </row>
    <row r="11" spans="2:11" s="5" customFormat="1" ht="18.75">
      <c r="B11" s="23" t="s">
        <v>296</v>
      </c>
      <c r="C11" s="23"/>
      <c r="D11" s="24" t="s">
        <v>47</v>
      </c>
      <c r="E11" s="23"/>
      <c r="F11" s="3" t="s">
        <v>248</v>
      </c>
      <c r="G11" s="1">
        <v>958</v>
      </c>
      <c r="H11" s="1">
        <v>429</v>
      </c>
      <c r="I11" s="1">
        <v>15</v>
      </c>
      <c r="J11" s="1">
        <v>342</v>
      </c>
      <c r="K11" s="1">
        <v>42</v>
      </c>
    </row>
    <row r="12" spans="2:11" s="5" customFormat="1" ht="18.75">
      <c r="B12" s="23" t="s">
        <v>297</v>
      </c>
      <c r="C12" s="23"/>
      <c r="D12" s="24" t="s">
        <v>74</v>
      </c>
      <c r="E12" s="23"/>
      <c r="F12" s="3" t="s">
        <v>249</v>
      </c>
      <c r="G12" s="1">
        <v>20</v>
      </c>
      <c r="H12" s="1">
        <v>14</v>
      </c>
      <c r="I12" s="1">
        <v>1</v>
      </c>
      <c r="J12" s="1">
        <v>18</v>
      </c>
      <c r="K12" s="1">
        <v>0</v>
      </c>
    </row>
    <row r="13" spans="2:11" s="5" customFormat="1" ht="19.5" customHeight="1">
      <c r="B13" s="23" t="s">
        <v>298</v>
      </c>
      <c r="C13" s="23"/>
      <c r="D13" s="24" t="s">
        <v>75</v>
      </c>
      <c r="E13" s="23"/>
      <c r="F13" s="3" t="s">
        <v>243</v>
      </c>
      <c r="G13" s="1">
        <v>63238</v>
      </c>
      <c r="H13" s="1">
        <v>60433</v>
      </c>
      <c r="I13" s="1">
        <v>185</v>
      </c>
      <c r="J13" s="1">
        <v>59919</v>
      </c>
      <c r="K13" s="1">
        <v>18971</v>
      </c>
    </row>
    <row r="14" spans="2:11" s="5" customFormat="1" ht="18.75">
      <c r="B14" s="23" t="s">
        <v>299</v>
      </c>
      <c r="C14" s="23"/>
      <c r="D14" s="24" t="s">
        <v>76</v>
      </c>
      <c r="E14" s="23"/>
      <c r="F14" s="3" t="s">
        <v>250</v>
      </c>
      <c r="G14" s="1">
        <v>3610</v>
      </c>
      <c r="H14" s="1">
        <v>3397</v>
      </c>
      <c r="I14" s="1">
        <v>14</v>
      </c>
      <c r="J14" s="1">
        <v>3172</v>
      </c>
      <c r="K14" s="1">
        <v>1352</v>
      </c>
    </row>
    <row r="15" spans="2:11" s="5" customFormat="1" ht="19.5" customHeight="1">
      <c r="B15" s="23" t="s">
        <v>300</v>
      </c>
      <c r="C15" s="23"/>
      <c r="D15" s="24" t="s">
        <v>77</v>
      </c>
      <c r="E15" s="23"/>
      <c r="F15" s="3" t="s">
        <v>244</v>
      </c>
      <c r="G15" s="1">
        <v>87</v>
      </c>
      <c r="H15" s="1">
        <v>75</v>
      </c>
      <c r="I15" s="1">
        <v>1</v>
      </c>
      <c r="J15" s="1">
        <v>52</v>
      </c>
      <c r="K15" s="1">
        <v>1</v>
      </c>
    </row>
    <row r="16" spans="2:11" s="5" customFormat="1" ht="19.5" customHeight="1">
      <c r="B16" s="23" t="s">
        <v>301</v>
      </c>
      <c r="C16" s="23"/>
      <c r="D16" s="24" t="s">
        <v>78</v>
      </c>
      <c r="E16" s="23"/>
      <c r="F16" s="3" t="s">
        <v>245</v>
      </c>
      <c r="G16" s="1">
        <v>1007</v>
      </c>
      <c r="H16" s="1">
        <v>296</v>
      </c>
      <c r="I16" s="1">
        <v>16</v>
      </c>
      <c r="J16" s="1">
        <v>348</v>
      </c>
      <c r="K16" s="1">
        <v>131</v>
      </c>
    </row>
    <row r="17" spans="2:11" s="5" customFormat="1" ht="18.75">
      <c r="B17" s="23" t="s">
        <v>302</v>
      </c>
      <c r="C17" s="23"/>
      <c r="D17" s="24" t="s">
        <v>79</v>
      </c>
      <c r="E17" s="23"/>
      <c r="F17" s="3" t="s">
        <v>251</v>
      </c>
      <c r="G17" s="1">
        <v>8</v>
      </c>
      <c r="H17" s="1">
        <v>3</v>
      </c>
      <c r="I17" s="1">
        <v>0</v>
      </c>
      <c r="J17" s="1">
        <v>4</v>
      </c>
      <c r="K17" s="1">
        <v>0</v>
      </c>
    </row>
    <row r="18" spans="2:11" s="5" customFormat="1" ht="19.5" customHeight="1">
      <c r="B18" s="23" t="s">
        <v>303</v>
      </c>
      <c r="C18" s="23"/>
      <c r="D18" s="24" t="s">
        <v>80</v>
      </c>
      <c r="E18" s="23"/>
      <c r="F18" s="3" t="s">
        <v>246</v>
      </c>
      <c r="G18" s="1">
        <v>170336</v>
      </c>
      <c r="H18" s="1">
        <v>12062</v>
      </c>
      <c r="I18" s="1">
        <v>1670</v>
      </c>
      <c r="J18" s="1">
        <v>6160</v>
      </c>
      <c r="K18" s="1">
        <v>1588</v>
      </c>
    </row>
    <row r="19" spans="2:11" s="5" customFormat="1" ht="28.5">
      <c r="B19" s="23" t="s">
        <v>304</v>
      </c>
      <c r="C19" s="23"/>
      <c r="D19" s="24" t="s">
        <v>252</v>
      </c>
      <c r="E19" s="23"/>
      <c r="F19" s="3" t="s">
        <v>253</v>
      </c>
      <c r="G19" s="1">
        <v>173</v>
      </c>
      <c r="H19" s="1">
        <v>153</v>
      </c>
      <c r="I19" s="1">
        <v>0</v>
      </c>
      <c r="J19" s="1">
        <v>237</v>
      </c>
      <c r="K19" s="1">
        <v>57</v>
      </c>
    </row>
    <row r="20" spans="2:11" s="5" customFormat="1" ht="18.75">
      <c r="B20" s="23" t="s">
        <v>305</v>
      </c>
      <c r="C20" s="23"/>
      <c r="D20" s="24" t="s">
        <v>81</v>
      </c>
      <c r="E20" s="23"/>
      <c r="F20" s="3" t="s">
        <v>254</v>
      </c>
      <c r="G20" s="1">
        <v>3</v>
      </c>
      <c r="H20" s="1">
        <v>1</v>
      </c>
      <c r="I20" s="1">
        <v>0</v>
      </c>
      <c r="J20" s="1">
        <v>15</v>
      </c>
      <c r="K20" s="1">
        <v>15</v>
      </c>
    </row>
    <row r="21" spans="2:11" s="5" customFormat="1" ht="18.75">
      <c r="B21" s="23" t="s">
        <v>306</v>
      </c>
      <c r="C21" s="23"/>
      <c r="D21" s="24" t="s">
        <v>82</v>
      </c>
      <c r="E21" s="23"/>
      <c r="F21" s="3" t="s">
        <v>255</v>
      </c>
      <c r="G21" s="1">
        <v>3</v>
      </c>
      <c r="H21" s="1">
        <v>4</v>
      </c>
      <c r="I21" s="1">
        <v>0</v>
      </c>
      <c r="J21" s="1">
        <v>3</v>
      </c>
      <c r="K21" s="1">
        <v>0</v>
      </c>
    </row>
    <row r="22" spans="2:11" s="5" customFormat="1" ht="18.75">
      <c r="B22" s="23" t="s">
        <v>307</v>
      </c>
      <c r="C22" s="23"/>
      <c r="D22" s="25" t="s">
        <v>265</v>
      </c>
      <c r="E22" s="23"/>
      <c r="F22" s="3" t="s">
        <v>285</v>
      </c>
      <c r="G22" s="1">
        <v>0</v>
      </c>
      <c r="H22" s="1">
        <v>0</v>
      </c>
      <c r="I22" s="1">
        <v>0</v>
      </c>
      <c r="J22" s="1">
        <v>0</v>
      </c>
      <c r="K22" s="1">
        <v>0</v>
      </c>
    </row>
    <row r="23" spans="2:11" s="5" customFormat="1" ht="18.75">
      <c r="B23" s="23" t="s">
        <v>308</v>
      </c>
      <c r="C23" s="23"/>
      <c r="D23" s="25" t="s">
        <v>256</v>
      </c>
      <c r="E23" s="23"/>
      <c r="F23" s="3" t="s">
        <v>286</v>
      </c>
      <c r="G23" s="1">
        <v>6</v>
      </c>
      <c r="H23" s="1">
        <v>6</v>
      </c>
      <c r="I23" s="1">
        <v>0</v>
      </c>
      <c r="J23" s="1">
        <v>4</v>
      </c>
      <c r="K23" s="1">
        <v>2</v>
      </c>
    </row>
    <row r="24" spans="2:11" s="5" customFormat="1" ht="18.75">
      <c r="B24" s="23" t="s">
        <v>309</v>
      </c>
      <c r="C24" s="23"/>
      <c r="D24" s="25" t="s">
        <v>257</v>
      </c>
      <c r="E24" s="23"/>
      <c r="F24" s="3" t="s">
        <v>287</v>
      </c>
      <c r="G24" s="1">
        <v>3</v>
      </c>
      <c r="H24" s="1">
        <v>2</v>
      </c>
      <c r="I24" s="1">
        <v>1</v>
      </c>
      <c r="J24" s="1">
        <v>1</v>
      </c>
      <c r="K24" s="1">
        <v>0</v>
      </c>
    </row>
    <row r="25" spans="2:11" s="5" customFormat="1" ht="38.25">
      <c r="B25" s="23" t="s">
        <v>310</v>
      </c>
      <c r="C25" s="23"/>
      <c r="D25" s="25" t="s">
        <v>258</v>
      </c>
      <c r="E25" s="23"/>
      <c r="F25" s="3" t="s">
        <v>288</v>
      </c>
      <c r="G25" s="1">
        <v>1</v>
      </c>
      <c r="H25" s="1">
        <v>1</v>
      </c>
      <c r="I25" s="1">
        <v>0</v>
      </c>
      <c r="J25" s="1">
        <v>1</v>
      </c>
      <c r="K25" s="1">
        <v>0</v>
      </c>
    </row>
    <row r="26" spans="2:11" s="5" customFormat="1" ht="28.5">
      <c r="B26" s="23" t="s">
        <v>311</v>
      </c>
      <c r="C26" s="23"/>
      <c r="D26" s="25" t="s">
        <v>259</v>
      </c>
      <c r="E26" s="23"/>
      <c r="F26" s="3" t="s">
        <v>260</v>
      </c>
      <c r="G26" s="1">
        <v>0</v>
      </c>
      <c r="H26" s="1">
        <v>0</v>
      </c>
      <c r="I26" s="1">
        <v>0</v>
      </c>
      <c r="J26" s="1">
        <v>0</v>
      </c>
      <c r="K26" s="1">
        <v>0</v>
      </c>
    </row>
    <row r="27" spans="2:11" s="5" customFormat="1" ht="28.5">
      <c r="B27" s="26" t="s">
        <v>312</v>
      </c>
      <c r="C27" s="26"/>
      <c r="D27" s="25" t="s">
        <v>261</v>
      </c>
      <c r="E27" s="23"/>
      <c r="F27" s="3" t="s">
        <v>289</v>
      </c>
      <c r="G27" s="1">
        <v>0</v>
      </c>
      <c r="H27" s="1">
        <v>0</v>
      </c>
      <c r="I27" s="1">
        <v>0</v>
      </c>
      <c r="J27" s="1">
        <v>0</v>
      </c>
      <c r="K27" s="1">
        <v>0</v>
      </c>
    </row>
    <row r="28" spans="2:11" s="5" customFormat="1" ht="28.5">
      <c r="B28" s="26" t="s">
        <v>313</v>
      </c>
      <c r="C28" s="26"/>
      <c r="D28" s="25" t="s">
        <v>263</v>
      </c>
      <c r="E28" s="23"/>
      <c r="F28" s="3" t="s">
        <v>264</v>
      </c>
      <c r="G28" s="1">
        <v>403</v>
      </c>
      <c r="H28" s="1">
        <v>383</v>
      </c>
      <c r="I28" s="1">
        <v>0</v>
      </c>
      <c r="J28" s="1">
        <v>88</v>
      </c>
      <c r="K28" s="1">
        <v>3</v>
      </c>
    </row>
    <row r="29" spans="2:11" s="5" customFormat="1" ht="47.25" customHeight="1" thickBot="1">
      <c r="B29" s="27" t="s">
        <v>314</v>
      </c>
      <c r="C29" s="27"/>
      <c r="D29" s="28" t="s">
        <v>284</v>
      </c>
      <c r="E29" s="29"/>
      <c r="F29" s="30" t="s">
        <v>291</v>
      </c>
      <c r="G29" s="2">
        <v>0</v>
      </c>
      <c r="H29" s="2">
        <v>0</v>
      </c>
      <c r="I29" s="2">
        <v>0</v>
      </c>
      <c r="J29" s="31">
        <v>0</v>
      </c>
      <c r="K29" s="32">
        <v>0</v>
      </c>
    </row>
    <row r="30" spans="2:11" s="14" customFormat="1" ht="45" customHeight="1">
      <c r="B30" s="12"/>
      <c r="C30" s="33"/>
      <c r="D30" s="34" t="s">
        <v>266</v>
      </c>
      <c r="E30" s="12"/>
      <c r="F30" s="73" t="s">
        <v>290</v>
      </c>
      <c r="G30" s="50">
        <f>'01-1'!G6+'01-3'!G31</f>
        <v>2410490</v>
      </c>
      <c r="H30" s="50">
        <f>'01-1'!H6+'01-3'!H31</f>
        <v>1241357</v>
      </c>
      <c r="I30" s="51" t="s">
        <v>279</v>
      </c>
      <c r="J30" s="52">
        <f>'01-1'!J6+'01-3'!J31</f>
        <v>1051838</v>
      </c>
      <c r="K30" s="53">
        <f>'01-1'!K6+'01-3'!K31</f>
        <v>114565</v>
      </c>
    </row>
    <row r="31" spans="2:11" s="5" customFormat="1" ht="45" customHeight="1" thickBot="1">
      <c r="B31" s="27"/>
      <c r="C31" s="29"/>
      <c r="D31" s="35" t="s">
        <v>262</v>
      </c>
      <c r="E31" s="36"/>
      <c r="F31" s="74"/>
      <c r="G31" s="2">
        <v>696658</v>
      </c>
      <c r="H31" s="2">
        <v>696658</v>
      </c>
      <c r="I31" s="54" t="s">
        <v>322</v>
      </c>
      <c r="J31" s="31">
        <v>718950</v>
      </c>
      <c r="K31" s="32">
        <v>24283</v>
      </c>
    </row>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sheetData>
  <sheetProtection/>
  <mergeCells count="7">
    <mergeCell ref="B2:K2"/>
    <mergeCell ref="F30:F31"/>
    <mergeCell ref="B4:F5"/>
    <mergeCell ref="G4:G5"/>
    <mergeCell ref="H4:I4"/>
    <mergeCell ref="J4:K4"/>
    <mergeCell ref="B3:K3"/>
  </mergeCells>
  <printOptions horizontalCentered="1"/>
  <pageMargins left="0.3937007874015748" right="0.3937007874015748" top="0.5905511811023623" bottom="0.3937007874015748" header="0.31496062992125984" footer="0.31496062992125984"/>
  <pageSetup firstPageNumber="1"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2022-07-28T02:27:37Z</dcterms:created>
  <dcterms:modified xsi:type="dcterms:W3CDTF">2022-07-28T02:27:37Z</dcterms:modified>
  <cp:category/>
  <cp:version/>
  <cp:contentType/>
  <cp:contentStatus/>
</cp:coreProperties>
</file>